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derkach/Desktop/Шаблоны/Маркетинговый бюджет/"/>
    </mc:Choice>
  </mc:AlternateContent>
  <bookViews>
    <workbookView xWindow="120" yWindow="460" windowWidth="25780" windowHeight="16660"/>
  </bookViews>
  <sheets>
    <sheet name="Маркетинговый план" sheetId="1" r:id="rId1"/>
  </sheets>
  <externalReferences>
    <externalReference r:id="rId2"/>
  </externalReferences>
  <definedNames>
    <definedName name="ДСП">'[1]расчет заказа'!$AV$8:$AV$17</definedName>
    <definedName name="Раттан">'[1]расчет заказа'!$AU$8:$AU$20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" i="1" l="1"/>
  <c r="O12" i="1"/>
  <c r="O13" i="1"/>
  <c r="O14" i="1"/>
  <c r="C15" i="1"/>
  <c r="D15" i="1"/>
  <c r="E15" i="1"/>
  <c r="H15" i="1"/>
  <c r="J15" i="1"/>
  <c r="K15" i="1"/>
  <c r="F15" i="1"/>
  <c r="G15" i="1"/>
  <c r="I15" i="1"/>
  <c r="L15" i="1"/>
  <c r="M15" i="1"/>
  <c r="N15" i="1"/>
  <c r="O15" i="1"/>
  <c r="O18" i="1"/>
  <c r="O19" i="1"/>
  <c r="O20" i="1"/>
  <c r="O21" i="1"/>
  <c r="O22" i="1"/>
  <c r="O23" i="1"/>
  <c r="O24" i="1"/>
  <c r="O25" i="1"/>
  <c r="O26" i="1"/>
  <c r="O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O31" i="1"/>
  <c r="O32" i="1"/>
  <c r="O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O37" i="1"/>
  <c r="O38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H53" i="1"/>
  <c r="H46" i="1"/>
  <c r="H55" i="1"/>
  <c r="L53" i="1"/>
  <c r="L46" i="1"/>
  <c r="L55" i="1"/>
  <c r="O42" i="1"/>
  <c r="O43" i="1"/>
  <c r="O44" i="1"/>
  <c r="O45" i="1"/>
  <c r="C46" i="1"/>
  <c r="D46" i="1"/>
  <c r="E46" i="1"/>
  <c r="F46" i="1"/>
  <c r="G46" i="1"/>
  <c r="I46" i="1"/>
  <c r="J46" i="1"/>
  <c r="K46" i="1"/>
  <c r="M46" i="1"/>
  <c r="N46" i="1"/>
  <c r="O46" i="1"/>
  <c r="O49" i="1"/>
  <c r="O50" i="1"/>
  <c r="O51" i="1"/>
  <c r="O52" i="1"/>
  <c r="C53" i="1"/>
  <c r="C55" i="1"/>
  <c r="D53" i="1"/>
  <c r="E53" i="1"/>
  <c r="E55" i="1"/>
  <c r="F53" i="1"/>
  <c r="F55" i="1"/>
  <c r="G53" i="1"/>
  <c r="I53" i="1"/>
  <c r="I55" i="1"/>
  <c r="J53" i="1"/>
  <c r="J55" i="1"/>
  <c r="K53" i="1"/>
  <c r="M53" i="1"/>
  <c r="M55" i="1"/>
  <c r="N53" i="1"/>
  <c r="N55" i="1"/>
  <c r="O53" i="1"/>
  <c r="G55" i="1"/>
  <c r="K55" i="1"/>
  <c r="O55" i="1"/>
  <c r="M56" i="1"/>
  <c r="E56" i="1"/>
  <c r="P46" i="1"/>
  <c r="P42" i="1"/>
  <c r="P25" i="1"/>
  <c r="G56" i="1"/>
  <c r="J56" i="1"/>
  <c r="L56" i="1"/>
  <c r="P34" i="1"/>
  <c r="P13" i="1"/>
  <c r="D55" i="1"/>
  <c r="P51" i="1"/>
  <c r="P18" i="1"/>
  <c r="P22" i="1"/>
  <c r="P26" i="1"/>
  <c r="P12" i="1"/>
  <c r="P49" i="1"/>
  <c r="P45" i="1"/>
  <c r="P52" i="1"/>
  <c r="H56" i="1"/>
  <c r="P32" i="1"/>
  <c r="P14" i="1"/>
  <c r="P19" i="1"/>
  <c r="P23" i="1"/>
  <c r="P27" i="1"/>
  <c r="P43" i="1"/>
  <c r="P38" i="1"/>
  <c r="P20" i="1"/>
  <c r="P24" i="1"/>
  <c r="C56" i="1"/>
  <c r="P37" i="1"/>
  <c r="P50" i="1"/>
  <c r="K56" i="1"/>
  <c r="P33" i="1"/>
  <c r="D56" i="1"/>
  <c r="P31" i="1"/>
  <c r="P39" i="1"/>
  <c r="F56" i="1"/>
  <c r="N56" i="1"/>
  <c r="P21" i="1"/>
  <c r="P28" i="1"/>
  <c r="P44" i="1"/>
  <c r="C58" i="1"/>
  <c r="I56" i="1"/>
  <c r="P53" i="1"/>
  <c r="P15" i="1"/>
</calcChain>
</file>

<file path=xl/sharedStrings.xml><?xml version="1.0" encoding="utf-8"?>
<sst xmlns="http://schemas.openxmlformats.org/spreadsheetml/2006/main" count="59" uniqueCount="59">
  <si>
    <t>Дата:</t>
  </si>
  <si>
    <t>Компания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</si>
  <si>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</si>
  <si>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</si>
  <si>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</si>
  <si>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</si>
  <si>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</si>
  <si>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</si>
  <si>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</si>
  <si>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</si>
  <si>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</si>
  <si>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</si>
  <si>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</si>
  <si>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</si>
  <si>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Всего</t>
  </si>
  <si>
    <t>Всего, %</t>
  </si>
  <si>
    <t>Маркетинговые исследования</t>
  </si>
  <si>
    <t>Исследования потребителей</t>
  </si>
  <si>
    <t>Исследования конкурентов</t>
  </si>
  <si>
    <t>Мониторинг цен</t>
  </si>
  <si>
    <t>Маркетинговые коммуникации</t>
  </si>
  <si>
    <t>Брендинг</t>
  </si>
  <si>
    <t>Реклама в СМИ</t>
  </si>
  <si>
    <t>Интернет-сайт</t>
  </si>
  <si>
    <t>Директ-маркетинг</t>
  </si>
  <si>
    <t>Интернет-маркетинг</t>
  </si>
  <si>
    <t>Связи с общественностью</t>
  </si>
  <si>
    <t>Сувениры</t>
  </si>
  <si>
    <t>Наружная реклама</t>
  </si>
  <si>
    <t>Каналы продаж</t>
  </si>
  <si>
    <t>Акции и стимулирование сбыта</t>
  </si>
  <si>
    <t>Тренинг продавцов</t>
  </si>
  <si>
    <t>Всего по маркетинговым коммуникациям:</t>
  </si>
  <si>
    <t>Всего по маркетинговым исследованиям:</t>
  </si>
  <si>
    <t>Персонал</t>
  </si>
  <si>
    <t>Зарплата</t>
  </si>
  <si>
    <t>Обучение</t>
  </si>
  <si>
    <t>Бонусы</t>
  </si>
  <si>
    <t>Маркетинговый инструментарий</t>
  </si>
  <si>
    <t>Другое</t>
  </si>
  <si>
    <t>Связь</t>
  </si>
  <si>
    <t>Командировки</t>
  </si>
  <si>
    <t>Компьютерное оборудование</t>
  </si>
  <si>
    <t>Почта</t>
  </si>
  <si>
    <t>Общий маркетинговый бюджет</t>
  </si>
  <si>
    <t>Общий маркетинговый бюджет, %</t>
  </si>
  <si>
    <t>Средний месячный бюджет</t>
  </si>
  <si>
    <t>Всего по каналам продаж:</t>
  </si>
  <si>
    <t>Всего по персоналу:</t>
  </si>
  <si>
    <t>Всего:</t>
  </si>
  <si>
    <t>Отдел маркетинга</t>
  </si>
  <si>
    <t>Партнерский маркетинг</t>
  </si>
  <si>
    <t>Привлечение клиентов и их удержание</t>
  </si>
  <si>
    <t>Акции по привлечению новых клиентов</t>
  </si>
  <si>
    <t>Укрепление лояльности текущих клиентов</t>
  </si>
  <si>
    <t>Всего по привлечению клиентов:</t>
  </si>
  <si>
    <t>Реклама в социальных сетях</t>
  </si>
  <si>
    <t>Подготовка маркетинг и сейлз китов</t>
  </si>
  <si>
    <t>Бюджет маркетинга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</si>
</sst>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&quot;$&quot;#,##0"/>
  </numFmts>
  <fonts count="8" x14ac:knownFonts="1">
    <font>
      <sz val="10"/>
      <name val="Arial Cyr"/>
      <charset val="204"/>
    </font>
    <font>
      <u/>
      <sz val="10"/>
      <color theme="10"/>
      <name val="Arial Cyr"/>
      <charset val="204"/>
    </font>
    <font>
      <sz val="12"/>
      <name val="Microsoft Sans Serif"/>
    </font>
    <font>
      <sz val="12"/>
      <color indexed="8"/>
      <name val="Microsoft Sans Serif"/>
    </font>
    <font>
      <u/>
      <sz val="12"/>
      <color theme="10"/>
      <name val="Microsoft Sans Serif"/>
    </font>
    <font>
      <b/>
      <sz val="12"/>
      <color indexed="9"/>
      <name val="Microsoft Sans Serif"/>
    </font>
    <font>
      <b/>
      <sz val="12"/>
      <name val="Microsoft Sans Serif"/>
    </font>
    <font>
      <sz val="12"/>
      <color indexed="9"/>
      <name val="Microsoft Sans Serif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55"/>
      </top>
      <bottom/>
      <diagonal/>
    </border>
    <border>
      <left/>
      <right/>
      <top/>
      <bottom style="medium">
        <color indexed="44"/>
      </bottom>
      <diagonal/>
    </border>
    <border>
      <left style="medium">
        <color indexed="22"/>
      </left>
      <right style="medium">
        <color indexed="22"/>
      </right>
      <top style="thin">
        <color indexed="22"/>
      </top>
      <bottom style="medium">
        <color indexed="44"/>
      </bottom>
      <diagonal/>
    </border>
    <border>
      <left style="medium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44"/>
      </bottom>
      <diagonal/>
    </border>
    <border>
      <left/>
      <right style="medium">
        <color indexed="55"/>
      </right>
      <top/>
      <bottom style="medium">
        <color indexed="44"/>
      </bottom>
      <diagonal/>
    </border>
    <border>
      <left style="medium">
        <color indexed="55"/>
      </left>
      <right style="medium">
        <color indexed="55"/>
      </right>
      <top/>
      <bottom style="medium">
        <color indexed="44"/>
      </bottom>
      <diagonal/>
    </border>
    <border>
      <left style="medium">
        <color indexed="55"/>
      </left>
      <right style="medium">
        <color indexed="55"/>
      </right>
      <top style="medium">
        <color indexed="44"/>
      </top>
      <bottom style="medium">
        <color indexed="4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3" fillId="0" borderId="0" xfId="0" applyFont="1" applyFill="1" applyBorder="1" applyAlignment="1">
      <alignment horizontal="left"/>
    </xf>
    <xf numFmtId="14" fontId="2" fillId="0" borderId="0" xfId="0" applyNumberFormat="1" applyFont="1" applyAlignment="1">
      <alignment horizontal="left"/>
    </xf>
    <xf numFmtId="0" fontId="4" fillId="0" borderId="0" xfId="1" applyFont="1" applyAlignment="1" applyProtection="1">
      <alignment horizontal="left"/>
    </xf>
    <xf numFmtId="0" fontId="5" fillId="3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vertical="top" wrapText="1"/>
    </xf>
    <xf numFmtId="37" fontId="2" fillId="0" borderId="5" xfId="0" applyNumberFormat="1" applyFont="1" applyFill="1" applyBorder="1"/>
    <xf numFmtId="166" fontId="2" fillId="0" borderId="5" xfId="0" applyNumberFormat="1" applyFont="1" applyFill="1" applyBorder="1"/>
    <xf numFmtId="166" fontId="2" fillId="0" borderId="0" xfId="0" applyNumberFormat="1" applyFont="1" applyFill="1" applyBorder="1"/>
    <xf numFmtId="37" fontId="2" fillId="2" borderId="4" xfId="0" applyNumberFormat="1" applyFont="1" applyFill="1" applyBorder="1"/>
    <xf numFmtId="37" fontId="5" fillId="3" borderId="6" xfId="0" applyNumberFormat="1" applyFont="1" applyFill="1" applyBorder="1"/>
    <xf numFmtId="165" fontId="5" fillId="3" borderId="6" xfId="0" applyNumberFormat="1" applyFont="1" applyFill="1" applyBorder="1"/>
    <xf numFmtId="37" fontId="6" fillId="2" borderId="3" xfId="0" applyNumberFormat="1" applyFont="1" applyFill="1" applyBorder="1" applyAlignment="1">
      <alignment horizontal="right"/>
    </xf>
    <xf numFmtId="37" fontId="6" fillId="2" borderId="3" xfId="0" applyNumberFormat="1" applyFont="1" applyFill="1" applyBorder="1"/>
    <xf numFmtId="0" fontId="2" fillId="0" borderId="0" xfId="0" applyFont="1" applyFill="1" applyBorder="1" applyAlignment="1">
      <alignment vertical="top" wrapText="1"/>
    </xf>
    <xf numFmtId="166" fontId="7" fillId="0" borderId="0" xfId="0" applyNumberFormat="1" applyFont="1" applyFill="1" applyBorder="1"/>
    <xf numFmtId="0" fontId="7" fillId="0" borderId="0" xfId="0" applyFont="1"/>
    <xf numFmtId="166" fontId="7" fillId="0" borderId="5" xfId="0" applyNumberFormat="1" applyFont="1" applyFill="1" applyBorder="1"/>
    <xf numFmtId="166" fontId="5" fillId="0" borderId="0" xfId="0" applyNumberFormat="1" applyFont="1" applyFill="1" applyBorder="1"/>
    <xf numFmtId="0" fontId="6" fillId="0" borderId="0" xfId="0" applyFont="1" applyFill="1" applyBorder="1" applyAlignment="1">
      <alignment horizontal="right" vertical="top" wrapText="1"/>
    </xf>
    <xf numFmtId="166" fontId="6" fillId="0" borderId="0" xfId="0" applyNumberFormat="1" applyFont="1" applyFill="1" applyBorder="1"/>
    <xf numFmtId="37" fontId="2" fillId="2" borderId="0" xfId="0" applyNumberFormat="1" applyFont="1" applyFill="1" applyBorder="1"/>
    <xf numFmtId="37" fontId="7" fillId="2" borderId="0" xfId="0" applyNumberFormat="1" applyFont="1" applyFill="1" applyBorder="1"/>
    <xf numFmtId="37" fontId="5" fillId="3" borderId="7" xfId="0" applyNumberFormat="1" applyFont="1" applyFill="1" applyBorder="1"/>
    <xf numFmtId="165" fontId="5" fillId="3" borderId="7" xfId="0" applyNumberFormat="1" applyFont="1" applyFill="1" applyBorder="1"/>
    <xf numFmtId="37" fontId="6" fillId="2" borderId="2" xfId="0" applyNumberFormat="1" applyFont="1" applyFill="1" applyBorder="1" applyAlignment="1">
      <alignment horizontal="right"/>
    </xf>
    <xf numFmtId="37" fontId="6" fillId="2" borderId="2" xfId="0" applyNumberFormat="1" applyFont="1" applyFill="1" applyBorder="1"/>
    <xf numFmtId="165" fontId="6" fillId="0" borderId="1" xfId="0" applyNumberFormat="1" applyFont="1" applyFill="1" applyBorder="1"/>
    <xf numFmtId="0" fontId="5" fillId="3" borderId="8" xfId="0" applyFont="1" applyFill="1" applyBorder="1" applyAlignment="1">
      <alignment horizontal="right"/>
    </xf>
    <xf numFmtId="37" fontId="5" fillId="3" borderId="9" xfId="0" applyNumberFormat="1" applyFont="1" applyFill="1" applyBorder="1" applyAlignment="1">
      <alignment horizontal="center"/>
    </xf>
    <xf numFmtId="37" fontId="6" fillId="4" borderId="10" xfId="0" applyNumberFormat="1" applyFont="1" applyFill="1" applyBorder="1"/>
    <xf numFmtId="165" fontId="5" fillId="3" borderId="9" xfId="0" applyNumberFormat="1" applyFont="1" applyFill="1" applyBorder="1" applyAlignment="1">
      <alignment horizontal="center"/>
    </xf>
    <xf numFmtId="164" fontId="5" fillId="3" borderId="8" xfId="0" applyNumberFormat="1" applyFont="1" applyFill="1" applyBorder="1" applyAlignment="1">
      <alignment horizontal="right"/>
    </xf>
    <xf numFmtId="37" fontId="5" fillId="3" borderId="9" xfId="0" applyNumberFormat="1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2146300</xdr:colOff>
      <xdr:row>6</xdr:row>
      <xdr:rowOff>47507</xdr:rowOff>
    </xdr:to>
    <xdr:pic>
      <xdr:nvPicPr>
        <xdr:cNvPr id="3" name="Изображение 2" descr="B2B_Airwaves_CG_mi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2200" cy="1254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rkach/Desktop/mainframe\profile\DOCUME~1\master\LOCALS~1\Temp\bat\&#1071;&#1085;&#1074;&#1072;&#1088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заказа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B6:P58"/>
  <sheetViews>
    <sheetView showGridLines="0" showZeros="0" tabSelected="1" workbookViewId="0">
      <selection activeCell="A8" sqref="A8:XFD8"/>
    </sheetView>
  </sheetViews>
  <sheetFormatPr baseColWidth="10" defaultColWidth="8.83203125" defaultRowHeight="16" x14ac:dyDescent="0.2"/>
  <cols>
    <col min="1" max="1" width="2.83203125" style="1" customWidth="1"/>
    <col min="2" max="2" width="41.33203125" style="1" customWidth="1"/>
    <col min="3" max="6" width="8.6640625" style="1" customWidth="1"/>
    <col min="7" max="7" width="10.83203125" style="1" customWidth="1"/>
    <col min="8" max="15" width="8.6640625" style="1" customWidth="1"/>
    <col min="16" max="16384" width="8.83203125" style="1"/>
  </cols>
  <sheetData>
    <row r="6" spans="2:16" ht="15" customHeight="1" x14ac:dyDescent="0.2">
      <c r="I6" s="2" t="s">
        <v>50</v>
      </c>
      <c r="J6" s="2"/>
      <c r="K6" s="3"/>
      <c r="L6" s="3"/>
      <c r="M6" s="4"/>
      <c r="N6" s="4"/>
      <c r="O6" s="4"/>
    </row>
    <row r="7" spans="2:16" ht="20" customHeight="1" x14ac:dyDescent="0.2">
      <c r="B7" s="5" t="s">
        <v>58</v>
      </c>
      <c r="C7" s="5"/>
      <c r="D7" s="5"/>
      <c r="E7" s="5"/>
      <c r="F7" s="5"/>
      <c r="G7" s="5"/>
      <c r="H7" s="5"/>
      <c r="I7" s="1" t="s">
        <v>0</v>
      </c>
      <c r="K7" s="6">
        <f ca="1">TODAY()</f>
        <v>42606</v>
      </c>
      <c r="L7" s="6"/>
      <c r="M7" s="4"/>
      <c r="N7" s="4"/>
      <c r="O7" s="4"/>
    </row>
    <row r="8" spans="2:16" ht="19" customHeight="1" x14ac:dyDescent="0.2">
      <c r="B8" s="5"/>
      <c r="C8" s="5"/>
      <c r="D8" s="5"/>
      <c r="E8" s="5"/>
      <c r="F8" s="5"/>
      <c r="G8" s="5"/>
      <c r="H8" s="5"/>
      <c r="I8" s="1" t="s">
        <v>1</v>
      </c>
      <c r="K8" s="7"/>
      <c r="L8" s="3"/>
      <c r="M8" s="4"/>
      <c r="N8" s="4"/>
      <c r="O8" s="4"/>
    </row>
    <row r="9" spans="2:16" x14ac:dyDescent="0.2">
      <c r="B9" s="8"/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8" t="s">
        <v>14</v>
      </c>
      <c r="P9" s="8" t="s">
        <v>15</v>
      </c>
    </row>
    <row r="11" spans="2:16" x14ac:dyDescent="0.2">
      <c r="B11" s="9" t="s">
        <v>16</v>
      </c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2:16" x14ac:dyDescent="0.2">
      <c r="B12" s="13" t="s">
        <v>17</v>
      </c>
      <c r="C12" s="13"/>
      <c r="D12" s="13"/>
      <c r="E12" s="13"/>
      <c r="F12" s="13">
        <v>200</v>
      </c>
      <c r="G12" s="13"/>
      <c r="H12" s="13"/>
      <c r="I12" s="13"/>
      <c r="J12" s="13"/>
      <c r="K12" s="13"/>
      <c r="L12" s="13"/>
      <c r="M12" s="13">
        <v>200</v>
      </c>
      <c r="N12" s="13"/>
      <c r="O12" s="14">
        <f>SUM(C12:N12)</f>
        <v>400</v>
      </c>
      <c r="P12" s="15">
        <f>O12/$O$55</f>
        <v>1.7543859649122806E-2</v>
      </c>
    </row>
    <row r="13" spans="2:16" x14ac:dyDescent="0.2">
      <c r="B13" s="13" t="s">
        <v>18</v>
      </c>
      <c r="C13" s="13">
        <v>200</v>
      </c>
      <c r="D13" s="13">
        <v>200</v>
      </c>
      <c r="E13" s="13">
        <v>200</v>
      </c>
      <c r="F13" s="13"/>
      <c r="G13" s="13">
        <v>200</v>
      </c>
      <c r="H13" s="13">
        <v>200</v>
      </c>
      <c r="I13" s="13">
        <v>200</v>
      </c>
      <c r="J13" s="13">
        <v>200</v>
      </c>
      <c r="K13" s="13">
        <v>200</v>
      </c>
      <c r="L13" s="13">
        <v>200</v>
      </c>
      <c r="M13" s="13"/>
      <c r="N13" s="13">
        <v>200</v>
      </c>
      <c r="O13" s="14">
        <f>SUM(C13:N13)</f>
        <v>2000</v>
      </c>
      <c r="P13" s="15">
        <f>O13/$O$55</f>
        <v>8.771929824561403E-2</v>
      </c>
    </row>
    <row r="14" spans="2:16" x14ac:dyDescent="0.2">
      <c r="B14" s="13" t="s">
        <v>19</v>
      </c>
      <c r="C14" s="13"/>
      <c r="D14" s="13"/>
      <c r="E14" s="13">
        <v>200</v>
      </c>
      <c r="F14" s="13"/>
      <c r="G14" s="13"/>
      <c r="H14" s="13">
        <v>200</v>
      </c>
      <c r="I14" s="13"/>
      <c r="J14" s="13"/>
      <c r="K14" s="13">
        <v>200</v>
      </c>
      <c r="L14" s="13"/>
      <c r="M14" s="13"/>
      <c r="N14" s="13"/>
      <c r="O14" s="14">
        <f>SUM(C14:N14)</f>
        <v>600</v>
      </c>
      <c r="P14" s="15">
        <f>O14/$O$55</f>
        <v>2.6315789473684209E-2</v>
      </c>
    </row>
    <row r="15" spans="2:16" ht="17" thickBot="1" x14ac:dyDescent="0.25">
      <c r="B15" s="16" t="s">
        <v>33</v>
      </c>
      <c r="C15" s="17">
        <f t="shared" ref="C15:N15" si="0">SUM(C12:C14)</f>
        <v>200</v>
      </c>
      <c r="D15" s="17">
        <f t="shared" si="0"/>
        <v>200</v>
      </c>
      <c r="E15" s="17">
        <f t="shared" si="0"/>
        <v>400</v>
      </c>
      <c r="F15" s="17">
        <f t="shared" si="0"/>
        <v>200</v>
      </c>
      <c r="G15" s="17">
        <f t="shared" si="0"/>
        <v>200</v>
      </c>
      <c r="H15" s="17">
        <f t="shared" si="0"/>
        <v>400</v>
      </c>
      <c r="I15" s="17">
        <f t="shared" si="0"/>
        <v>200</v>
      </c>
      <c r="J15" s="17">
        <f t="shared" si="0"/>
        <v>200</v>
      </c>
      <c r="K15" s="17">
        <f t="shared" si="0"/>
        <v>400</v>
      </c>
      <c r="L15" s="17">
        <f t="shared" si="0"/>
        <v>200</v>
      </c>
      <c r="M15" s="17">
        <f t="shared" si="0"/>
        <v>200</v>
      </c>
      <c r="N15" s="17">
        <f t="shared" si="0"/>
        <v>200</v>
      </c>
      <c r="O15" s="14">
        <f>SUM(C15:N15)</f>
        <v>3000</v>
      </c>
      <c r="P15" s="15">
        <f>O15/$O$55</f>
        <v>0.13157894736842105</v>
      </c>
    </row>
    <row r="16" spans="2:16" x14ac:dyDescent="0.2">
      <c r="B16" s="18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9"/>
      <c r="P16" s="20"/>
    </row>
    <row r="17" spans="2:16" x14ac:dyDescent="0.2">
      <c r="B17" s="9" t="s">
        <v>20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1"/>
      <c r="P17" s="20"/>
    </row>
    <row r="18" spans="2:16" x14ac:dyDescent="0.2">
      <c r="B18" s="13" t="s">
        <v>21</v>
      </c>
      <c r="C18" s="13"/>
      <c r="D18" s="13"/>
      <c r="E18" s="13"/>
      <c r="F18" s="13"/>
      <c r="G18" s="13"/>
      <c r="H18" s="13"/>
      <c r="I18" s="13"/>
      <c r="J18" s="13">
        <v>200</v>
      </c>
      <c r="K18" s="13"/>
      <c r="L18" s="13"/>
      <c r="M18" s="13"/>
      <c r="N18" s="13"/>
      <c r="O18" s="14">
        <f t="shared" ref="O18:O28" si="1">SUM(C18:N18)</f>
        <v>200</v>
      </c>
      <c r="P18" s="15">
        <f t="shared" ref="P18:P28" si="2">O18/$O$55</f>
        <v>8.771929824561403E-3</v>
      </c>
    </row>
    <row r="19" spans="2:16" x14ac:dyDescent="0.2">
      <c r="B19" s="13" t="s">
        <v>22</v>
      </c>
      <c r="C19" s="13"/>
      <c r="D19" s="13"/>
      <c r="E19" s="13"/>
      <c r="F19" s="13">
        <v>200</v>
      </c>
      <c r="G19" s="13"/>
      <c r="H19" s="13"/>
      <c r="I19" s="13">
        <v>200</v>
      </c>
      <c r="J19" s="13"/>
      <c r="K19" s="13"/>
      <c r="L19" s="13"/>
      <c r="M19" s="13"/>
      <c r="N19" s="13"/>
      <c r="O19" s="14">
        <f t="shared" si="1"/>
        <v>400</v>
      </c>
      <c r="P19" s="15">
        <f t="shared" si="2"/>
        <v>1.7543859649122806E-2</v>
      </c>
    </row>
    <row r="20" spans="2:16" x14ac:dyDescent="0.2">
      <c r="B20" s="13" t="s">
        <v>23</v>
      </c>
      <c r="C20" s="13"/>
      <c r="D20" s="13"/>
      <c r="E20" s="13"/>
      <c r="F20" s="13"/>
      <c r="G20" s="13"/>
      <c r="H20" s="13">
        <v>200</v>
      </c>
      <c r="I20" s="13"/>
      <c r="J20" s="13"/>
      <c r="K20" s="13">
        <v>200</v>
      </c>
      <c r="L20" s="13"/>
      <c r="M20" s="13"/>
      <c r="N20" s="13"/>
      <c r="O20" s="14">
        <f t="shared" si="1"/>
        <v>400</v>
      </c>
      <c r="P20" s="15">
        <f t="shared" si="2"/>
        <v>1.7543859649122806E-2</v>
      </c>
    </row>
    <row r="21" spans="2:16" x14ac:dyDescent="0.2">
      <c r="B21" s="13" t="s">
        <v>24</v>
      </c>
      <c r="C21" s="13"/>
      <c r="D21" s="13">
        <v>200</v>
      </c>
      <c r="E21" s="13"/>
      <c r="F21" s="13"/>
      <c r="G21" s="13">
        <v>200</v>
      </c>
      <c r="H21" s="13"/>
      <c r="I21" s="13"/>
      <c r="J21" s="13"/>
      <c r="K21" s="13">
        <v>200</v>
      </c>
      <c r="L21" s="13"/>
      <c r="M21" s="13"/>
      <c r="N21" s="13"/>
      <c r="O21" s="14">
        <f t="shared" si="1"/>
        <v>600</v>
      </c>
      <c r="P21" s="15">
        <f t="shared" si="2"/>
        <v>2.6315789473684209E-2</v>
      </c>
    </row>
    <row r="22" spans="2:16" x14ac:dyDescent="0.2">
      <c r="B22" s="13" t="s">
        <v>25</v>
      </c>
      <c r="C22" s="13">
        <v>200</v>
      </c>
      <c r="D22" s="13"/>
      <c r="E22" s="13">
        <v>200</v>
      </c>
      <c r="F22" s="13"/>
      <c r="G22" s="13"/>
      <c r="H22" s="13"/>
      <c r="I22" s="13"/>
      <c r="J22" s="13"/>
      <c r="K22" s="13"/>
      <c r="L22" s="13">
        <v>200</v>
      </c>
      <c r="M22" s="13"/>
      <c r="N22" s="13"/>
      <c r="O22" s="14">
        <f t="shared" si="1"/>
        <v>600</v>
      </c>
      <c r="P22" s="15">
        <f t="shared" si="2"/>
        <v>2.6315789473684209E-2</v>
      </c>
    </row>
    <row r="23" spans="2:16" x14ac:dyDescent="0.2">
      <c r="B23" s="13" t="s">
        <v>51</v>
      </c>
      <c r="C23" s="13"/>
      <c r="D23" s="13"/>
      <c r="E23" s="13"/>
      <c r="F23" s="13">
        <v>200</v>
      </c>
      <c r="G23" s="13"/>
      <c r="H23" s="13"/>
      <c r="I23" s="13"/>
      <c r="J23" s="13"/>
      <c r="K23" s="13"/>
      <c r="L23" s="13"/>
      <c r="M23" s="13">
        <v>200</v>
      </c>
      <c r="N23" s="13"/>
      <c r="O23" s="14">
        <f t="shared" si="1"/>
        <v>400</v>
      </c>
      <c r="P23" s="15">
        <f t="shared" si="2"/>
        <v>1.7543859649122806E-2</v>
      </c>
    </row>
    <row r="24" spans="2:16" x14ac:dyDescent="0.2">
      <c r="B24" s="13" t="s">
        <v>26</v>
      </c>
      <c r="C24" s="13"/>
      <c r="D24" s="13"/>
      <c r="E24" s="13"/>
      <c r="F24" s="13"/>
      <c r="G24" s="13">
        <v>200</v>
      </c>
      <c r="H24" s="13"/>
      <c r="I24" s="13"/>
      <c r="J24" s="13"/>
      <c r="K24" s="13"/>
      <c r="L24" s="13"/>
      <c r="M24" s="13"/>
      <c r="N24" s="13">
        <v>200</v>
      </c>
      <c r="O24" s="14">
        <f t="shared" si="1"/>
        <v>400</v>
      </c>
      <c r="P24" s="15">
        <f t="shared" si="2"/>
        <v>1.7543859649122806E-2</v>
      </c>
    </row>
    <row r="25" spans="2:16" x14ac:dyDescent="0.2">
      <c r="B25" s="13" t="s">
        <v>27</v>
      </c>
      <c r="C25" s="13"/>
      <c r="D25" s="13"/>
      <c r="E25" s="13"/>
      <c r="F25" s="13">
        <v>200</v>
      </c>
      <c r="G25" s="13"/>
      <c r="H25" s="13"/>
      <c r="I25" s="13"/>
      <c r="J25" s="13"/>
      <c r="K25" s="13"/>
      <c r="L25" s="13">
        <v>200</v>
      </c>
      <c r="M25" s="13"/>
      <c r="N25" s="13"/>
      <c r="O25" s="14">
        <f t="shared" si="1"/>
        <v>400</v>
      </c>
      <c r="P25" s="15">
        <f t="shared" si="2"/>
        <v>1.7543859649122806E-2</v>
      </c>
    </row>
    <row r="26" spans="2:16" x14ac:dyDescent="0.2">
      <c r="B26" s="13" t="s">
        <v>28</v>
      </c>
      <c r="C26" s="13"/>
      <c r="D26" s="13"/>
      <c r="E26" s="13">
        <v>200</v>
      </c>
      <c r="F26" s="13"/>
      <c r="G26" s="13"/>
      <c r="H26" s="13"/>
      <c r="I26" s="13"/>
      <c r="J26" s="13"/>
      <c r="K26" s="13"/>
      <c r="L26" s="13"/>
      <c r="M26" s="13"/>
      <c r="N26" s="13">
        <v>200</v>
      </c>
      <c r="O26" s="14">
        <f t="shared" si="1"/>
        <v>400</v>
      </c>
      <c r="P26" s="15">
        <f t="shared" si="2"/>
        <v>1.7543859649122806E-2</v>
      </c>
    </row>
    <row r="27" spans="2:16" x14ac:dyDescent="0.2">
      <c r="B27" s="13" t="s">
        <v>56</v>
      </c>
      <c r="C27" s="13">
        <v>100</v>
      </c>
      <c r="D27" s="13"/>
      <c r="E27" s="13">
        <v>100</v>
      </c>
      <c r="F27" s="13"/>
      <c r="G27" s="13"/>
      <c r="H27" s="13"/>
      <c r="I27" s="13"/>
      <c r="J27" s="13"/>
      <c r="K27" s="13"/>
      <c r="L27" s="13">
        <v>100</v>
      </c>
      <c r="M27" s="13"/>
      <c r="N27" s="13"/>
      <c r="O27" s="14">
        <f t="shared" si="1"/>
        <v>300</v>
      </c>
      <c r="P27" s="15">
        <f t="shared" si="2"/>
        <v>1.3157894736842105E-2</v>
      </c>
    </row>
    <row r="28" spans="2:16" ht="17" thickBot="1" x14ac:dyDescent="0.25">
      <c r="B28" s="16" t="s">
        <v>32</v>
      </c>
      <c r="C28" s="17">
        <f t="shared" ref="C28:N28" si="3">SUM(C18:C27)</f>
        <v>300</v>
      </c>
      <c r="D28" s="17">
        <f t="shared" si="3"/>
        <v>200</v>
      </c>
      <c r="E28" s="17">
        <f t="shared" si="3"/>
        <v>500</v>
      </c>
      <c r="F28" s="17">
        <f t="shared" si="3"/>
        <v>600</v>
      </c>
      <c r="G28" s="17">
        <f t="shared" si="3"/>
        <v>400</v>
      </c>
      <c r="H28" s="17">
        <f t="shared" si="3"/>
        <v>200</v>
      </c>
      <c r="I28" s="17">
        <f t="shared" si="3"/>
        <v>200</v>
      </c>
      <c r="J28" s="17">
        <f t="shared" si="3"/>
        <v>200</v>
      </c>
      <c r="K28" s="17">
        <f t="shared" si="3"/>
        <v>400</v>
      </c>
      <c r="L28" s="17">
        <f t="shared" si="3"/>
        <v>500</v>
      </c>
      <c r="M28" s="17">
        <f t="shared" si="3"/>
        <v>200</v>
      </c>
      <c r="N28" s="17">
        <f t="shared" si="3"/>
        <v>400</v>
      </c>
      <c r="O28" s="14">
        <f t="shared" si="1"/>
        <v>4100</v>
      </c>
      <c r="P28" s="15">
        <f t="shared" si="2"/>
        <v>0.17982456140350878</v>
      </c>
    </row>
    <row r="29" spans="2:16" x14ac:dyDescent="0.2">
      <c r="B29" s="1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22"/>
      <c r="P29" s="20"/>
    </row>
    <row r="30" spans="2:16" x14ac:dyDescent="0.2">
      <c r="B30" s="9" t="s">
        <v>29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21"/>
      <c r="P30" s="20"/>
    </row>
    <row r="31" spans="2:16" x14ac:dyDescent="0.2">
      <c r="B31" s="13" t="s">
        <v>31</v>
      </c>
      <c r="C31" s="13"/>
      <c r="D31" s="13"/>
      <c r="E31" s="13"/>
      <c r="F31" s="13"/>
      <c r="G31" s="13"/>
      <c r="H31" s="13"/>
      <c r="I31" s="13"/>
      <c r="J31" s="13">
        <v>300</v>
      </c>
      <c r="K31" s="13"/>
      <c r="L31" s="13">
        <v>300</v>
      </c>
      <c r="M31" s="13"/>
      <c r="N31" s="13"/>
      <c r="O31" s="14">
        <f>SUM(C31:N31)</f>
        <v>600</v>
      </c>
      <c r="P31" s="15">
        <f>O31/$O$55</f>
        <v>2.6315789473684209E-2</v>
      </c>
    </row>
    <row r="32" spans="2:16" x14ac:dyDescent="0.2">
      <c r="B32" s="13" t="s">
        <v>30</v>
      </c>
      <c r="C32" s="13">
        <v>300</v>
      </c>
      <c r="D32" s="13">
        <v>300</v>
      </c>
      <c r="E32" s="13">
        <v>300</v>
      </c>
      <c r="F32" s="13">
        <v>300</v>
      </c>
      <c r="G32" s="13">
        <v>300</v>
      </c>
      <c r="H32" s="13">
        <v>300</v>
      </c>
      <c r="I32" s="13">
        <v>300</v>
      </c>
      <c r="J32" s="13"/>
      <c r="K32" s="13">
        <v>300</v>
      </c>
      <c r="L32" s="13"/>
      <c r="M32" s="13">
        <v>300</v>
      </c>
      <c r="N32" s="13">
        <v>300</v>
      </c>
      <c r="O32" s="14">
        <f>SUM(C32:N32)</f>
        <v>3000</v>
      </c>
      <c r="P32" s="15">
        <f>O32/$O$55</f>
        <v>0.13157894736842105</v>
      </c>
    </row>
    <row r="33" spans="2:16" x14ac:dyDescent="0.2">
      <c r="B33" s="13" t="s">
        <v>57</v>
      </c>
      <c r="C33" s="13"/>
      <c r="D33" s="13">
        <v>200</v>
      </c>
      <c r="E33" s="13"/>
      <c r="F33" s="13"/>
      <c r="G33" s="13"/>
      <c r="H33" s="13">
        <v>200</v>
      </c>
      <c r="I33" s="13"/>
      <c r="J33" s="13"/>
      <c r="K33" s="13"/>
      <c r="L33" s="13">
        <v>200</v>
      </c>
      <c r="M33" s="13"/>
      <c r="N33" s="13"/>
      <c r="O33" s="14">
        <f>SUM(C33:N33)</f>
        <v>600</v>
      </c>
      <c r="P33" s="15">
        <f>O33/$O$55</f>
        <v>2.6315789473684209E-2</v>
      </c>
    </row>
    <row r="34" spans="2:16" ht="17" thickBot="1" x14ac:dyDescent="0.25">
      <c r="B34" s="16" t="s">
        <v>47</v>
      </c>
      <c r="C34" s="17">
        <f t="shared" ref="C34:N34" si="4">SUM(C31:C33)</f>
        <v>300</v>
      </c>
      <c r="D34" s="17">
        <f t="shared" si="4"/>
        <v>500</v>
      </c>
      <c r="E34" s="17">
        <f t="shared" si="4"/>
        <v>300</v>
      </c>
      <c r="F34" s="17">
        <f t="shared" si="4"/>
        <v>300</v>
      </c>
      <c r="G34" s="17">
        <f t="shared" si="4"/>
        <v>300</v>
      </c>
      <c r="H34" s="17">
        <f t="shared" si="4"/>
        <v>500</v>
      </c>
      <c r="I34" s="17">
        <f t="shared" si="4"/>
        <v>300</v>
      </c>
      <c r="J34" s="17">
        <f t="shared" si="4"/>
        <v>300</v>
      </c>
      <c r="K34" s="17">
        <f t="shared" si="4"/>
        <v>300</v>
      </c>
      <c r="L34" s="17">
        <f t="shared" si="4"/>
        <v>500</v>
      </c>
      <c r="M34" s="17">
        <f t="shared" si="4"/>
        <v>300</v>
      </c>
      <c r="N34" s="17">
        <f t="shared" si="4"/>
        <v>300</v>
      </c>
      <c r="O34" s="14">
        <f>SUM(C34:N34)</f>
        <v>4200</v>
      </c>
      <c r="P34" s="15">
        <f>O34/$O$55</f>
        <v>0.18421052631578946</v>
      </c>
    </row>
    <row r="35" spans="2:16" x14ac:dyDescent="0.2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2"/>
      <c r="P35" s="20"/>
    </row>
    <row r="36" spans="2:16" x14ac:dyDescent="0.2">
      <c r="B36" s="9" t="s">
        <v>52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21"/>
      <c r="P36" s="20"/>
    </row>
    <row r="37" spans="2:16" x14ac:dyDescent="0.2">
      <c r="B37" s="13" t="s">
        <v>53</v>
      </c>
      <c r="C37" s="13"/>
      <c r="D37" s="13">
        <v>300</v>
      </c>
      <c r="E37" s="13">
        <v>300</v>
      </c>
      <c r="F37" s="13">
        <v>300</v>
      </c>
      <c r="G37" s="13">
        <v>300</v>
      </c>
      <c r="H37" s="13"/>
      <c r="I37" s="13"/>
      <c r="J37" s="13">
        <v>300</v>
      </c>
      <c r="K37" s="13"/>
      <c r="L37" s="13">
        <v>300</v>
      </c>
      <c r="M37" s="13"/>
      <c r="N37" s="13">
        <v>300</v>
      </c>
      <c r="O37" s="14">
        <f>SUM(C37:N37)</f>
        <v>2100</v>
      </c>
      <c r="P37" s="15">
        <f>O37/$O$55</f>
        <v>9.2105263157894732E-2</v>
      </c>
    </row>
    <row r="38" spans="2:16" x14ac:dyDescent="0.2">
      <c r="B38" s="13" t="s">
        <v>54</v>
      </c>
      <c r="C38" s="13">
        <v>300</v>
      </c>
      <c r="D38" s="13"/>
      <c r="E38" s="13"/>
      <c r="F38" s="13"/>
      <c r="G38" s="13"/>
      <c r="H38" s="13">
        <v>300</v>
      </c>
      <c r="I38" s="13">
        <v>300</v>
      </c>
      <c r="J38" s="13"/>
      <c r="K38" s="13">
        <v>300</v>
      </c>
      <c r="L38" s="13"/>
      <c r="M38" s="13">
        <v>300</v>
      </c>
      <c r="N38" s="13"/>
      <c r="O38" s="14">
        <f>SUM(C38:N38)</f>
        <v>1500</v>
      </c>
      <c r="P38" s="15">
        <f>O38/$O$55</f>
        <v>6.5789473684210523E-2</v>
      </c>
    </row>
    <row r="39" spans="2:16" ht="17" thickBot="1" x14ac:dyDescent="0.25">
      <c r="B39" s="16" t="s">
        <v>55</v>
      </c>
      <c r="C39" s="17">
        <f t="shared" ref="C39:N39" si="5">SUM(C37:C38)</f>
        <v>300</v>
      </c>
      <c r="D39" s="17">
        <f t="shared" si="5"/>
        <v>300</v>
      </c>
      <c r="E39" s="17">
        <f t="shared" si="5"/>
        <v>300</v>
      </c>
      <c r="F39" s="17">
        <f t="shared" si="5"/>
        <v>300</v>
      </c>
      <c r="G39" s="17">
        <f t="shared" si="5"/>
        <v>300</v>
      </c>
      <c r="H39" s="17">
        <f t="shared" si="5"/>
        <v>300</v>
      </c>
      <c r="I39" s="17">
        <f t="shared" si="5"/>
        <v>300</v>
      </c>
      <c r="J39" s="17">
        <f t="shared" si="5"/>
        <v>300</v>
      </c>
      <c r="K39" s="17">
        <f t="shared" si="5"/>
        <v>300</v>
      </c>
      <c r="L39" s="17">
        <f t="shared" si="5"/>
        <v>300</v>
      </c>
      <c r="M39" s="17">
        <f t="shared" si="5"/>
        <v>300</v>
      </c>
      <c r="N39" s="17">
        <f t="shared" si="5"/>
        <v>300</v>
      </c>
      <c r="O39" s="14">
        <f>SUM(C39:N39)</f>
        <v>3600</v>
      </c>
      <c r="P39" s="15">
        <f>O39/$O$55</f>
        <v>0.15789473684210525</v>
      </c>
    </row>
    <row r="40" spans="2:16" x14ac:dyDescent="0.2">
      <c r="B40" s="18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9"/>
      <c r="P40" s="20"/>
    </row>
    <row r="41" spans="2:16" x14ac:dyDescent="0.2">
      <c r="B41" s="9" t="s">
        <v>34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9"/>
      <c r="P41" s="20"/>
    </row>
    <row r="42" spans="2:16" x14ac:dyDescent="0.2">
      <c r="B42" s="13" t="s">
        <v>35</v>
      </c>
      <c r="C42" s="13">
        <v>300</v>
      </c>
      <c r="D42" s="13">
        <v>300</v>
      </c>
      <c r="E42" s="13">
        <v>300</v>
      </c>
      <c r="F42" s="13">
        <v>300</v>
      </c>
      <c r="G42" s="13">
        <v>300</v>
      </c>
      <c r="H42" s="13">
        <v>300</v>
      </c>
      <c r="I42" s="13">
        <v>300</v>
      </c>
      <c r="J42" s="13">
        <v>300</v>
      </c>
      <c r="K42" s="13">
        <v>300</v>
      </c>
      <c r="L42" s="13">
        <v>300</v>
      </c>
      <c r="M42" s="13">
        <v>300</v>
      </c>
      <c r="N42" s="13"/>
      <c r="O42" s="14">
        <f>SUM(C42:N42)</f>
        <v>3300</v>
      </c>
      <c r="P42" s="15">
        <f>O42/$O$55</f>
        <v>0.14473684210526316</v>
      </c>
    </row>
    <row r="43" spans="2:16" x14ac:dyDescent="0.2">
      <c r="B43" s="13" t="s">
        <v>36</v>
      </c>
      <c r="C43" s="13"/>
      <c r="D43" s="13"/>
      <c r="E43" s="13">
        <v>300</v>
      </c>
      <c r="F43" s="13"/>
      <c r="G43" s="13">
        <v>300</v>
      </c>
      <c r="H43" s="13"/>
      <c r="I43" s="13">
        <v>300</v>
      </c>
      <c r="J43" s="13">
        <v>300</v>
      </c>
      <c r="K43" s="13"/>
      <c r="L43" s="13">
        <v>300</v>
      </c>
      <c r="M43" s="13"/>
      <c r="N43" s="13">
        <v>300</v>
      </c>
      <c r="O43" s="14">
        <f>SUM(C43:N43)</f>
        <v>1800</v>
      </c>
      <c r="P43" s="15">
        <f>O43/$O$55</f>
        <v>7.8947368421052627E-2</v>
      </c>
    </row>
    <row r="44" spans="2:16" x14ac:dyDescent="0.2">
      <c r="B44" s="13" t="s">
        <v>37</v>
      </c>
      <c r="C44" s="13"/>
      <c r="D44" s="13">
        <v>300</v>
      </c>
      <c r="E44" s="13"/>
      <c r="F44" s="13">
        <v>300</v>
      </c>
      <c r="G44" s="13"/>
      <c r="H44" s="13">
        <v>300</v>
      </c>
      <c r="I44" s="13"/>
      <c r="J44" s="13"/>
      <c r="K44" s="13">
        <v>300</v>
      </c>
      <c r="L44" s="13"/>
      <c r="M44" s="13"/>
      <c r="N44" s="13"/>
      <c r="O44" s="14">
        <f>SUM(C44:N44)</f>
        <v>1200</v>
      </c>
      <c r="P44" s="15">
        <f>O44/$O$55</f>
        <v>5.2631578947368418E-2</v>
      </c>
    </row>
    <row r="45" spans="2:16" x14ac:dyDescent="0.2">
      <c r="B45" s="13" t="s">
        <v>38</v>
      </c>
      <c r="C45" s="13"/>
      <c r="D45" s="13"/>
      <c r="E45" s="13">
        <v>300</v>
      </c>
      <c r="F45" s="13"/>
      <c r="G45" s="13"/>
      <c r="H45" s="13">
        <v>300</v>
      </c>
      <c r="I45" s="13"/>
      <c r="J45" s="13"/>
      <c r="K45" s="13"/>
      <c r="L45" s="13">
        <v>300</v>
      </c>
      <c r="M45" s="13"/>
      <c r="N45" s="13"/>
      <c r="O45" s="14">
        <f>SUM(C45:N45)</f>
        <v>900</v>
      </c>
      <c r="P45" s="15">
        <f>O45/$O$55</f>
        <v>3.9473684210526314E-2</v>
      </c>
    </row>
    <row r="46" spans="2:16" ht="17" thickBot="1" x14ac:dyDescent="0.25">
      <c r="B46" s="16" t="s">
        <v>48</v>
      </c>
      <c r="C46" s="17">
        <f t="shared" ref="C46:N46" si="6">SUM(C42:C45)</f>
        <v>300</v>
      </c>
      <c r="D46" s="17">
        <f t="shared" si="6"/>
        <v>600</v>
      </c>
      <c r="E46" s="17">
        <f t="shared" si="6"/>
        <v>900</v>
      </c>
      <c r="F46" s="17">
        <f t="shared" si="6"/>
        <v>600</v>
      </c>
      <c r="G46" s="17">
        <f t="shared" si="6"/>
        <v>600</v>
      </c>
      <c r="H46" s="17">
        <f t="shared" si="6"/>
        <v>900</v>
      </c>
      <c r="I46" s="17">
        <f t="shared" si="6"/>
        <v>600</v>
      </c>
      <c r="J46" s="17">
        <f t="shared" si="6"/>
        <v>600</v>
      </c>
      <c r="K46" s="17">
        <f t="shared" si="6"/>
        <v>600</v>
      </c>
      <c r="L46" s="17">
        <f t="shared" si="6"/>
        <v>900</v>
      </c>
      <c r="M46" s="17">
        <f t="shared" si="6"/>
        <v>300</v>
      </c>
      <c r="N46" s="17">
        <f t="shared" si="6"/>
        <v>300</v>
      </c>
      <c r="O46" s="14">
        <f>SUM(C46:N46)</f>
        <v>7200</v>
      </c>
      <c r="P46" s="15">
        <f>O46/$O$55</f>
        <v>0.31578947368421051</v>
      </c>
    </row>
    <row r="47" spans="2:16" x14ac:dyDescent="0.2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6"/>
      <c r="P47" s="20"/>
    </row>
    <row r="48" spans="2:16" x14ac:dyDescent="0.2">
      <c r="B48" s="9" t="s">
        <v>39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21"/>
      <c r="P48" s="20"/>
    </row>
    <row r="49" spans="2:16" x14ac:dyDescent="0.2">
      <c r="B49" s="13" t="s">
        <v>43</v>
      </c>
      <c r="C49" s="13"/>
      <c r="D49" s="13"/>
      <c r="E49" s="13"/>
      <c r="F49" s="13"/>
      <c r="G49" s="13"/>
      <c r="H49" s="13">
        <v>10</v>
      </c>
      <c r="I49" s="13">
        <v>10</v>
      </c>
      <c r="J49" s="13"/>
      <c r="K49" s="13"/>
      <c r="L49" s="13">
        <v>10</v>
      </c>
      <c r="M49" s="13">
        <v>10</v>
      </c>
      <c r="N49" s="13"/>
      <c r="O49" s="14">
        <f>SUM(C49:N49)</f>
        <v>40</v>
      </c>
      <c r="P49" s="15">
        <f>O49/$O$55</f>
        <v>1.7543859649122807E-3</v>
      </c>
    </row>
    <row r="50" spans="2:16" x14ac:dyDescent="0.2">
      <c r="B50" s="13" t="s">
        <v>40</v>
      </c>
      <c r="C50" s="13"/>
      <c r="D50" s="13">
        <v>10</v>
      </c>
      <c r="E50" s="13">
        <v>10</v>
      </c>
      <c r="F50" s="13">
        <v>10</v>
      </c>
      <c r="G50" s="13"/>
      <c r="H50" s="13"/>
      <c r="I50" s="13"/>
      <c r="J50" s="13">
        <v>10</v>
      </c>
      <c r="K50" s="13"/>
      <c r="L50" s="13"/>
      <c r="M50" s="13"/>
      <c r="N50" s="13">
        <v>10</v>
      </c>
      <c r="O50" s="14">
        <f>SUM(C50:N50)</f>
        <v>50</v>
      </c>
      <c r="P50" s="15">
        <f>O50/$O$55</f>
        <v>2.1929824561403508E-3</v>
      </c>
    </row>
    <row r="51" spans="2:16" x14ac:dyDescent="0.2">
      <c r="B51" s="13" t="s">
        <v>41</v>
      </c>
      <c r="C51" s="13">
        <v>300</v>
      </c>
      <c r="D51" s="13"/>
      <c r="E51" s="13"/>
      <c r="F51" s="13"/>
      <c r="G51" s="13"/>
      <c r="H51" s="13"/>
      <c r="I51" s="13"/>
      <c r="J51" s="13"/>
      <c r="K51" s="13">
        <v>300</v>
      </c>
      <c r="L51" s="13"/>
      <c r="M51" s="13"/>
      <c r="N51" s="13"/>
      <c r="O51" s="14">
        <f>SUM(C51:N51)</f>
        <v>600</v>
      </c>
      <c r="P51" s="15">
        <f>O51/$O$55</f>
        <v>2.6315789473684209E-2</v>
      </c>
    </row>
    <row r="52" spans="2:16" x14ac:dyDescent="0.2">
      <c r="B52" s="13" t="s">
        <v>42</v>
      </c>
      <c r="C52" s="13"/>
      <c r="D52" s="13"/>
      <c r="E52" s="13"/>
      <c r="F52" s="13"/>
      <c r="G52" s="13">
        <v>10</v>
      </c>
      <c r="H52" s="13"/>
      <c r="I52" s="13"/>
      <c r="J52" s="13"/>
      <c r="K52" s="13"/>
      <c r="L52" s="13"/>
      <c r="M52" s="13"/>
      <c r="N52" s="13"/>
      <c r="O52" s="14">
        <f>SUM(C52:N52)</f>
        <v>10</v>
      </c>
      <c r="P52" s="15">
        <f>O52/$O$55</f>
        <v>4.3859649122807018E-4</v>
      </c>
    </row>
    <row r="53" spans="2:16" ht="17" thickBot="1" x14ac:dyDescent="0.25">
      <c r="B53" s="16" t="s">
        <v>49</v>
      </c>
      <c r="C53" s="17">
        <f t="shared" ref="C53:N53" si="7">SUM(C49:C52)</f>
        <v>300</v>
      </c>
      <c r="D53" s="17">
        <f t="shared" si="7"/>
        <v>10</v>
      </c>
      <c r="E53" s="17">
        <f t="shared" si="7"/>
        <v>10</v>
      </c>
      <c r="F53" s="17">
        <f t="shared" si="7"/>
        <v>10</v>
      </c>
      <c r="G53" s="17">
        <f t="shared" si="7"/>
        <v>10</v>
      </c>
      <c r="H53" s="17">
        <f t="shared" si="7"/>
        <v>10</v>
      </c>
      <c r="I53" s="17">
        <f t="shared" si="7"/>
        <v>10</v>
      </c>
      <c r="J53" s="17">
        <f t="shared" si="7"/>
        <v>10</v>
      </c>
      <c r="K53" s="17">
        <f t="shared" si="7"/>
        <v>300</v>
      </c>
      <c r="L53" s="17">
        <f t="shared" si="7"/>
        <v>10</v>
      </c>
      <c r="M53" s="17">
        <f t="shared" si="7"/>
        <v>10</v>
      </c>
      <c r="N53" s="17">
        <f t="shared" si="7"/>
        <v>10</v>
      </c>
      <c r="O53" s="27">
        <f>SUM(C53:N53)</f>
        <v>700</v>
      </c>
      <c r="P53" s="28">
        <f>O53/$O$55</f>
        <v>3.0701754385964911E-2</v>
      </c>
    </row>
    <row r="54" spans="2:16" ht="17" thickBot="1" x14ac:dyDescent="0.25"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1"/>
    </row>
    <row r="55" spans="2:16" ht="17" thickBot="1" x14ac:dyDescent="0.25">
      <c r="B55" s="32" t="s">
        <v>44</v>
      </c>
      <c r="C55" s="33">
        <f t="shared" ref="C55:N55" si="8">+C53+C39+C34+C28+C15+C46</f>
        <v>1700</v>
      </c>
      <c r="D55" s="33">
        <f t="shared" si="8"/>
        <v>1810</v>
      </c>
      <c r="E55" s="33">
        <f t="shared" si="8"/>
        <v>2410</v>
      </c>
      <c r="F55" s="33">
        <f t="shared" si="8"/>
        <v>2010</v>
      </c>
      <c r="G55" s="33">
        <f t="shared" si="8"/>
        <v>1810</v>
      </c>
      <c r="H55" s="33">
        <f t="shared" si="8"/>
        <v>2310</v>
      </c>
      <c r="I55" s="33">
        <f t="shared" si="8"/>
        <v>1610</v>
      </c>
      <c r="J55" s="33">
        <f t="shared" si="8"/>
        <v>1610</v>
      </c>
      <c r="K55" s="33">
        <f t="shared" si="8"/>
        <v>2300</v>
      </c>
      <c r="L55" s="33">
        <f t="shared" si="8"/>
        <v>2410</v>
      </c>
      <c r="M55" s="33">
        <f t="shared" si="8"/>
        <v>1310</v>
      </c>
      <c r="N55" s="33">
        <f t="shared" si="8"/>
        <v>1510</v>
      </c>
      <c r="O55" s="34">
        <f>SUM(O46,O15,O28,O34,O39,O53)</f>
        <v>22800</v>
      </c>
    </row>
    <row r="56" spans="2:16" ht="17" thickBot="1" x14ac:dyDescent="0.25">
      <c r="B56" s="32" t="s">
        <v>45</v>
      </c>
      <c r="C56" s="35">
        <f t="shared" ref="C56:N56" si="9">C55/$O$55</f>
        <v>7.4561403508771926E-2</v>
      </c>
      <c r="D56" s="35">
        <f t="shared" si="9"/>
        <v>7.9385964912280699E-2</v>
      </c>
      <c r="E56" s="35">
        <f t="shared" si="9"/>
        <v>0.10570175438596491</v>
      </c>
      <c r="F56" s="35">
        <f t="shared" si="9"/>
        <v>8.8157894736842102E-2</v>
      </c>
      <c r="G56" s="35">
        <f t="shared" si="9"/>
        <v>7.9385964912280699E-2</v>
      </c>
      <c r="H56" s="35">
        <f t="shared" si="9"/>
        <v>0.10131578947368421</v>
      </c>
      <c r="I56" s="35">
        <f t="shared" si="9"/>
        <v>7.0614035087719296E-2</v>
      </c>
      <c r="J56" s="35">
        <f t="shared" si="9"/>
        <v>7.0614035087719296E-2</v>
      </c>
      <c r="K56" s="35">
        <f t="shared" si="9"/>
        <v>0.10087719298245613</v>
      </c>
      <c r="L56" s="35">
        <f t="shared" si="9"/>
        <v>0.10570175438596491</v>
      </c>
      <c r="M56" s="35">
        <f t="shared" si="9"/>
        <v>5.7456140350877191E-2</v>
      </c>
      <c r="N56" s="35">
        <f t="shared" si="9"/>
        <v>6.6228070175438594E-2</v>
      </c>
    </row>
    <row r="58" spans="2:16" ht="17" thickBot="1" x14ac:dyDescent="0.25">
      <c r="B58" s="36" t="s">
        <v>46</v>
      </c>
      <c r="C58" s="37">
        <f>AVERAGE(C55:N55)</f>
        <v>1900</v>
      </c>
    </row>
  </sheetData>
  <mergeCells count="3">
    <mergeCell ref="K7:L7"/>
    <mergeCell ref="I6:J6"/>
    <mergeCell ref="B7:H8"/>
  </mergeCells>
  <phoneticPr fontId="0" type="noConversion"/>
  <printOptions horizontalCentered="1"/>
  <pageMargins left="0.6692913385826772" right="0.43307086614173229" top="0.6692913385826772" bottom="0.59055118110236227" header="0.51181102362204722" footer="0.39370078740157483"/>
  <pageSetup paperSize="9" scale="75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Маркетинговый план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metamarketing.ru</dc:creator>
  <cp:lastModifiedBy>Пользователь Microsoft Office</cp:lastModifiedBy>
  <cp:lastPrinted>2008-07-12T14:17:21Z</cp:lastPrinted>
  <dcterms:created xsi:type="dcterms:W3CDTF">2008-07-12T13:17:41Z</dcterms:created>
  <dcterms:modified xsi:type="dcterms:W3CDTF">2016-08-24T17:56:42Z</dcterms:modified>
</cp:coreProperties>
</file>