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27680" windowHeight="15740" activeTab="0"/>
  </bookViews>
  <sheets>
    <sheet name="Месяц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<sst xmlns="http://schemas.openxmlformats.org/spreadsheetml/2006/main" count="34" uniqueCount="29">
  <si>
    <t>№ п/п</t>
  </si>
  <si>
    <t>Месяц</t>
  </si>
  <si>
    <t>Продажи, тыс.USD</t>
  </si>
  <si>
    <t>Индексы</t>
  </si>
  <si>
    <t>2000 г.</t>
  </si>
  <si>
    <t>2001 г.</t>
  </si>
  <si>
    <t>2002 г.</t>
  </si>
  <si>
    <t>2003 г.</t>
  </si>
  <si>
    <t>Ср.ар.*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</si>
  <si>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</si>
  <si>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</si>
  <si>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</si>
  <si>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</si>
  <si>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</si>
  <si>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</si>
  <si>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</si>
  <si>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</si>
  <si>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</si>
  <si>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</si>
  <si>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</si>
  <si>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</si>
  <si>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Корреляция R:</t>
  </si>
  <si>
    <t>* По результатам продаж в 2000 - 2002 гг.</t>
  </si>
  <si>
    <t>Продажи, сгруппирпованные по месяцам</t>
  </si>
  <si>
    <t>Месячные индексы продаж</t>
  </si>
  <si>
    <t>Шаблон анализа зависимости продаж от месяца (вывод месячных индексов)</t>
  </si>
  <si>
    <r>
      <t>Детерминация R</t>
    </r>
    <r>
      <rPr>
        <vertAlign val="superscript"/>
        <sz val="12"/>
        <rFont val="Microsoft Sans Serif"/>
        <family val="0"/>
      </rPr>
      <t>2</t>
    </r>
    <r>
      <rPr>
        <sz val="12"/>
        <rFont val="Microsoft Sans Serif"/>
        <family val="0"/>
      </rPr>
      <t>:</t>
    </r>
  </si>
  <si>
    <r>
      <t>Критерий t</t>
    </r>
    <r>
      <rPr>
        <vertAlign val="subscript"/>
        <sz val="12"/>
        <rFont val="Microsoft Sans Serif"/>
        <family val="0"/>
      </rPr>
      <t>дов</t>
    </r>
    <r>
      <rPr>
        <sz val="12"/>
        <rFont val="Microsoft Sans Serif"/>
        <family val="0"/>
      </rPr>
      <t>:</t>
    </r>
  </si>
  <si>
    <r>
      <t>Критерий t</t>
    </r>
    <r>
      <rPr>
        <vertAlign val="subscript"/>
        <sz val="12"/>
        <rFont val="Microsoft Sans Serif"/>
        <family val="0"/>
      </rPr>
      <t>кр</t>
    </r>
    <r>
      <rPr>
        <sz val="12"/>
        <rFont val="Microsoft Sans Serif"/>
        <family val="0"/>
      </rPr>
      <t>: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</si>
</sst>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%"/>
    <numFmt numFmtId="177" formatCode="0.000%"/>
    <numFmt numFmtId="178" formatCode="#,##0.0"/>
    <numFmt numFmtId="179" formatCode="0.000000"/>
    <numFmt numFmtId="180" formatCode="#,##0.000"/>
    <numFmt numFmtId="181" formatCode="#,##0.0000"/>
    <numFmt numFmtId="182" formatCode="#,##0.00000"/>
    <numFmt numFmtId="183" formatCode="0.0000000"/>
    <numFmt numFmtId="184" formatCode="0.00000000"/>
    <numFmt numFmtId="185" formatCode="0.0000%"/>
    <numFmt numFmtId="186" formatCode="#,##0.000000"/>
    <numFmt numFmtId="187" formatCode="#,##0.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E+00"/>
    <numFmt numFmtId="195" formatCode="0.000E+00"/>
    <numFmt numFmtId="196" formatCode="0.0E+00"/>
    <numFmt numFmtId="197" formatCode="0E+00"/>
    <numFmt numFmtId="198" formatCode="[$-FC19]d\ mmmm\ yyyy\ &quot;г.&quot;"/>
    <numFmt numFmtId="199" formatCode="dd/mm/yy;@"/>
    <numFmt numFmtId="200" formatCode="d/m;@"/>
    <numFmt numFmtId="201" formatCode="[$-419]d\ mmm;@"/>
    <numFmt numFmtId="202" formatCode="_-* #,##0.000_р_._-;\-* #,##0.000_р_._-;_-* &quot;-&quot;??_р_._-;_-@_-"/>
    <numFmt numFmtId="203" formatCode="0.000000000"/>
    <numFmt numFmtId="204" formatCode="_-* #,##0.0000_р_._-;\-* #,##0.0000_р_._-;_-* &quot;-&quot;??_р_._-;_-@_-"/>
    <numFmt numFmtId="205" formatCode="0.00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Microsoft Sans Serif"/>
      <family val="0"/>
    </font>
    <font>
      <sz val="12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vertAlign val="superscript"/>
      <sz val="12"/>
      <name val="Microsoft Sans Serif"/>
      <family val="0"/>
    </font>
    <font>
      <vertAlign val="subscript"/>
      <sz val="12"/>
      <name val="Microsoft Sans Serif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u val="single"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42" applyFont="1" applyAlignment="1" applyProtection="1">
      <alignment horizontal="right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/>
    </xf>
    <xf numFmtId="3" fontId="26" fillId="0" borderId="14" xfId="0" applyNumberFormat="1" applyFont="1" applyBorder="1" applyAlignment="1">
      <alignment horizontal="center" vertical="center"/>
    </xf>
    <xf numFmtId="180" fontId="24" fillId="0" borderId="14" xfId="0" applyNumberFormat="1" applyFont="1" applyBorder="1" applyAlignment="1">
      <alignment horizontal="center" vertical="center"/>
    </xf>
    <xf numFmtId="176" fontId="24" fillId="0" borderId="15" xfId="57" applyNumberFormat="1" applyFont="1" applyBorder="1" applyAlignment="1">
      <alignment horizontal="center" vertical="center"/>
    </xf>
    <xf numFmtId="174" fontId="24" fillId="0" borderId="0" xfId="0" applyNumberFormat="1" applyFont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/>
    </xf>
    <xf numFmtId="180" fontId="24" fillId="0" borderId="17" xfId="0" applyNumberFormat="1" applyFont="1" applyBorder="1" applyAlignment="1">
      <alignment horizontal="center" vertical="center"/>
    </xf>
    <xf numFmtId="176" fontId="24" fillId="0" borderId="18" xfId="57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/>
    </xf>
    <xf numFmtId="3" fontId="26" fillId="0" borderId="20" xfId="0" applyNumberFormat="1" applyFont="1" applyBorder="1" applyAlignment="1">
      <alignment horizontal="center" vertical="center"/>
    </xf>
    <xf numFmtId="180" fontId="24" fillId="0" borderId="20" xfId="0" applyNumberFormat="1" applyFont="1" applyBorder="1" applyAlignment="1">
      <alignment horizontal="center" vertical="center"/>
    </xf>
    <xf numFmtId="176" fontId="24" fillId="0" borderId="21" xfId="57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174" fontId="23" fillId="0" borderId="11" xfId="0" applyNumberFormat="1" applyFont="1" applyBorder="1" applyAlignment="1">
      <alignment horizontal="center" vertical="center"/>
    </xf>
    <xf numFmtId="174" fontId="24" fillId="0" borderId="11" xfId="0" applyNumberFormat="1" applyFont="1" applyBorder="1" applyAlignment="1">
      <alignment vertic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174" fontId="23" fillId="0" borderId="11" xfId="0" applyNumberFormat="1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4675"/>
          <c:w val="0.917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tx>
            <c:v>2000 г.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Месяц!$B$13:$B$24</c:f>
              <c:strCache/>
            </c:strRef>
          </c:cat>
          <c:val>
            <c:numRef>
              <c:f>Месяц!$C$13:$C$24</c:f>
              <c:numCache/>
            </c:numRef>
          </c:val>
        </c:ser>
        <c:ser>
          <c:idx val="1"/>
          <c:order val="1"/>
          <c:tx>
            <c:v>2001 г.</c:v>
          </c:tx>
          <c:spPr>
            <a:pattFill prst="ltDnDiag">
              <a:fgClr>
                <a:srgbClr val="FFFFFF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Месяц!$B$13:$B$24</c:f>
              <c:strCache/>
            </c:strRef>
          </c:cat>
          <c:val>
            <c:numRef>
              <c:f>Месяц!$D$13:$D$24</c:f>
              <c:numCache/>
            </c:numRef>
          </c:val>
        </c:ser>
        <c:ser>
          <c:idx val="2"/>
          <c:order val="2"/>
          <c:tx>
            <c:v>2002 г.</c:v>
          </c:tx>
          <c:spPr>
            <a:pattFill prst="ltUpDiag">
              <a:fgClr>
                <a:srgbClr val="FFFFFF"/>
              </a:fgClr>
              <a:bgClr>
                <a:srgbClr val="969696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strRef>
              <c:f>Месяц!$B$13:$B$24</c:f>
              <c:strCache/>
            </c:strRef>
          </c:cat>
          <c:val>
            <c:numRef>
              <c:f>Месяц!$E$13:$E$24</c:f>
              <c:numCache/>
            </c:numRef>
          </c:val>
        </c:ser>
        <c:ser>
          <c:idx val="3"/>
          <c:order val="3"/>
          <c:tx>
            <c:v>2003 г.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Месяц!$B$13:$B$24</c:f>
              <c:strCache/>
            </c:strRef>
          </c:cat>
          <c:val>
            <c:numRef>
              <c:f>Месяц!$F$13:$F$24</c:f>
              <c:numCache/>
            </c:numRef>
          </c:val>
        </c:ser>
        <c:axId val="56654130"/>
        <c:axId val="40125123"/>
      </c:barChart>
      <c:catAx>
        <c:axId val="56654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25123"/>
        <c:crosses val="autoZero"/>
        <c:auto val="1"/>
        <c:lblOffset val="100"/>
        <c:tickLblSkip val="1"/>
        <c:noMultiLvlLbl val="0"/>
      </c:catAx>
      <c:valAx>
        <c:axId val="40125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Продажи, тыс.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USD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54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975"/>
          <c:y val="0.927"/>
          <c:w val="0.29325"/>
          <c:h val="0.06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4675"/>
          <c:w val="0.9145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Месяц!$B$13:$B$24</c:f>
              <c:strCache/>
            </c:strRef>
          </c:cat>
          <c:val>
            <c:numRef>
              <c:f>Месяц!$L$13:$L$24</c:f>
              <c:numCache/>
            </c:numRef>
          </c:val>
        </c:ser>
        <c:axId val="25581788"/>
        <c:axId val="28909501"/>
      </c:barChart>
      <c:catAx>
        <c:axId val="25581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9501"/>
        <c:crosses val="autoZero"/>
        <c:auto val="1"/>
        <c:lblOffset val="100"/>
        <c:tickLblSkip val="1"/>
        <c:noMultiLvlLbl val="0"/>
      </c:catAx>
      <c:valAx>
        <c:axId val="28909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Месячный индекс, %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17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</cdr:x>
      <cdr:y>0.0695</cdr:y>
    </cdr:from>
    <cdr:to>
      <cdr:x>0.59325</cdr:x>
      <cdr:y>0.41375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847725" y="228600"/>
          <a:ext cx="3028950" cy="115252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180000" tIns="46800" rIns="90000" bIns="468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Основные выводы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Месячные индексы (без учета динамики развития), необходимые для фильтрации эффекта сезонности в различных видах факторного анализа, выведены с высокой степенью статистической достоверности.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31</xdr:row>
      <xdr:rowOff>9525</xdr:rowOff>
    </xdr:from>
    <xdr:to>
      <xdr:col>11</xdr:col>
      <xdr:colOff>561975</xdr:colOff>
      <xdr:row>47</xdr:row>
      <xdr:rowOff>152400</xdr:rowOff>
    </xdr:to>
    <xdr:graphicFrame>
      <xdr:nvGraphicFramePr>
        <xdr:cNvPr id="1" name="Chart 1"/>
        <xdr:cNvGraphicFramePr/>
      </xdr:nvGraphicFramePr>
      <xdr:xfrm>
        <a:off x="9525" y="6210300"/>
        <a:ext cx="65436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11</xdr:col>
      <xdr:colOff>561975</xdr:colOff>
      <xdr:row>66</xdr:row>
      <xdr:rowOff>152400</xdr:rowOff>
    </xdr:to>
    <xdr:graphicFrame>
      <xdr:nvGraphicFramePr>
        <xdr:cNvPr id="2" name="Chart 2"/>
        <xdr:cNvGraphicFramePr/>
      </xdr:nvGraphicFramePr>
      <xdr:xfrm>
        <a:off x="9525" y="10010775"/>
        <a:ext cx="65436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114300</xdr:colOff>
      <xdr:row>7</xdr:row>
      <xdr:rowOff>0</xdr:rowOff>
    </xdr:to>
    <xdr:pic>
      <xdr:nvPicPr>
        <xdr:cNvPr id="3" name="Изображение 3" descr="B2B_Airwaves_CG_min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6765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P50"/>
  <sheetViews>
    <sheetView tabSelected="1" zoomScalePageLayoutView="0" workbookViewId="0" topLeftCell="A1">
      <selection activeCell="A1" sqref="A1"/>
    </sheetView>
  </sheetViews>
  <sheetFormatPr defaultColWidth="8.875" defaultRowHeight="15.75" customHeight="1"/>
  <cols>
    <col min="1" max="1" width="3.625" style="2" customWidth="1"/>
    <col min="2" max="13" width="7.50390625" style="2" customWidth="1"/>
    <col min="14" max="14" width="14.50390625" style="2" customWidth="1"/>
    <col min="15" max="22" width="8.875" style="2" customWidth="1"/>
    <col min="23" max="24" width="9.875" style="2" bestFit="1" customWidth="1"/>
    <col min="25" max="16384" width="8.875" style="2" customWidth="1"/>
  </cols>
  <sheetData>
    <row r="8" spans="1:12" ht="15.75" customHeight="1">
      <c r="A8" s="1" t="s">
        <v>25</v>
      </c>
      <c r="L8" s="3"/>
    </row>
    <row r="9" spans="1:12" ht="15.75" customHeight="1">
      <c r="A9" s="4" t="s">
        <v>0</v>
      </c>
      <c r="B9" s="5" t="s">
        <v>1</v>
      </c>
      <c r="C9" s="5" t="s">
        <v>2</v>
      </c>
      <c r="D9" s="5"/>
      <c r="E9" s="5"/>
      <c r="F9" s="5"/>
      <c r="G9" s="5"/>
      <c r="H9" s="5" t="s">
        <v>3</v>
      </c>
      <c r="I9" s="5"/>
      <c r="J9" s="5"/>
      <c r="K9" s="5"/>
      <c r="L9" s="6"/>
    </row>
    <row r="10" spans="1:12" ht="15.75" customHeight="1">
      <c r="A10" s="4"/>
      <c r="B10" s="5"/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4</v>
      </c>
      <c r="I10" s="7" t="s">
        <v>5</v>
      </c>
      <c r="J10" s="7" t="s">
        <v>6</v>
      </c>
      <c r="K10" s="7" t="s">
        <v>7</v>
      </c>
      <c r="L10" s="8" t="s">
        <v>8</v>
      </c>
    </row>
    <row r="11" spans="1:12" ht="15.75" customHeight="1">
      <c r="A11" s="9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</row>
    <row r="12" spans="1:8" ht="15.75" customHeight="1">
      <c r="A12" s="10"/>
      <c r="B12" s="10"/>
      <c r="C12" s="10"/>
      <c r="D12" s="10"/>
      <c r="E12" s="10"/>
      <c r="F12" s="10"/>
      <c r="G12" s="10"/>
      <c r="H12" s="10"/>
    </row>
    <row r="13" spans="1:16" ht="15.75" customHeight="1">
      <c r="A13" s="11">
        <v>1</v>
      </c>
      <c r="B13" s="12" t="s">
        <v>9</v>
      </c>
      <c r="C13" s="13">
        <v>223.02326</v>
      </c>
      <c r="D13" s="13">
        <v>399.08074</v>
      </c>
      <c r="E13" s="14">
        <v>449.4318</v>
      </c>
      <c r="F13" s="13">
        <v>693.54828</v>
      </c>
      <c r="G13" s="13">
        <f>AVERAGE(C13:E13)</f>
        <v>357.1786</v>
      </c>
      <c r="H13" s="15">
        <f>C13/AVERAGE($C$13:$C$24)</f>
        <v>0.6990334284922637</v>
      </c>
      <c r="I13" s="15">
        <f>D13/AVERAGE($D$13:$D$24)</f>
        <v>0.7878048801873334</v>
      </c>
      <c r="J13" s="15">
        <f>E13/AVERAGE($E$13:$E$24)</f>
        <v>0.8305985223091797</v>
      </c>
      <c r="K13" s="15">
        <f>F13/AVERAGE($F$13:$F$24)</f>
        <v>0.8693167051096209</v>
      </c>
      <c r="L13" s="16">
        <f aca="true" t="shared" si="0" ref="L13:L24">AVERAGE(H13:J13)</f>
        <v>0.7724789436629256</v>
      </c>
      <c r="M13" s="17"/>
      <c r="N13" s="17"/>
      <c r="O13" s="17"/>
      <c r="P13" s="17"/>
    </row>
    <row r="14" spans="1:16" ht="15.75" customHeight="1">
      <c r="A14" s="18">
        <v>2</v>
      </c>
      <c r="B14" s="19" t="s">
        <v>10</v>
      </c>
      <c r="C14" s="20">
        <v>192.52268999999998</v>
      </c>
      <c r="D14" s="20">
        <v>362.75374</v>
      </c>
      <c r="E14" s="21">
        <v>315.23183</v>
      </c>
      <c r="F14" s="20">
        <v>704.49499</v>
      </c>
      <c r="G14" s="20">
        <f aca="true" t="shared" si="1" ref="G14:G24">AVERAGE(C14:E14)</f>
        <v>290.16942</v>
      </c>
      <c r="H14" s="22">
        <f aca="true" t="shared" si="2" ref="H14:H24">C14/AVERAGE($C$13:$C$24)</f>
        <v>0.6034339021555566</v>
      </c>
      <c r="I14" s="22">
        <f aca="true" t="shared" si="3" ref="I14:I24">D14/AVERAGE($D$13:$D$24)</f>
        <v>0.7160936072189479</v>
      </c>
      <c r="J14" s="22">
        <f aca="true" t="shared" si="4" ref="J14:J24">E14/AVERAGE($E$13:$E$24)</f>
        <v>0.5825824789941846</v>
      </c>
      <c r="K14" s="22">
        <f aca="true" t="shared" si="5" ref="K14:K24">F14/AVERAGE($F$13:$F$24)</f>
        <v>0.8830376790394973</v>
      </c>
      <c r="L14" s="23">
        <f t="shared" si="0"/>
        <v>0.6340366627895629</v>
      </c>
      <c r="M14" s="17"/>
      <c r="N14" s="17"/>
      <c r="O14" s="17"/>
      <c r="P14" s="17"/>
    </row>
    <row r="15" spans="1:16" ht="15.75" customHeight="1">
      <c r="A15" s="18">
        <v>3</v>
      </c>
      <c r="B15" s="19" t="s">
        <v>11</v>
      </c>
      <c r="C15" s="20">
        <v>228.67</v>
      </c>
      <c r="D15" s="20">
        <v>372.86195</v>
      </c>
      <c r="E15" s="21">
        <v>377.72136</v>
      </c>
      <c r="F15" s="20">
        <v>679.50904</v>
      </c>
      <c r="G15" s="20">
        <f t="shared" si="1"/>
        <v>326.41776999999996</v>
      </c>
      <c r="H15" s="22">
        <f t="shared" si="2"/>
        <v>0.7167323000001253</v>
      </c>
      <c r="I15" s="22">
        <f t="shared" si="3"/>
        <v>0.7360477076547605</v>
      </c>
      <c r="J15" s="22">
        <f t="shared" si="4"/>
        <v>0.6980698817053305</v>
      </c>
      <c r="K15" s="22">
        <f t="shared" si="5"/>
        <v>0.8517194502234244</v>
      </c>
      <c r="L15" s="23">
        <f t="shared" si="0"/>
        <v>0.7169499631200721</v>
      </c>
      <c r="M15" s="17"/>
      <c r="N15" s="17"/>
      <c r="O15" s="17"/>
      <c r="P15" s="17"/>
    </row>
    <row r="16" spans="1:16" ht="15.75" customHeight="1">
      <c r="A16" s="18">
        <v>4</v>
      </c>
      <c r="B16" s="19" t="s">
        <v>12</v>
      </c>
      <c r="C16" s="20">
        <v>210.22554999999997</v>
      </c>
      <c r="D16" s="20">
        <v>340.30924</v>
      </c>
      <c r="E16" s="21">
        <v>280.55867</v>
      </c>
      <c r="F16" s="20">
        <v>573.29565</v>
      </c>
      <c r="G16" s="20">
        <f t="shared" si="1"/>
        <v>277.0311533333333</v>
      </c>
      <c r="H16" s="22">
        <f t="shared" si="2"/>
        <v>0.6589208989823384</v>
      </c>
      <c r="I16" s="22">
        <f t="shared" si="3"/>
        <v>0.6717870675614225</v>
      </c>
      <c r="J16" s="22">
        <f t="shared" si="4"/>
        <v>0.5185027332801747</v>
      </c>
      <c r="K16" s="22">
        <f t="shared" si="5"/>
        <v>0.7185880203057796</v>
      </c>
      <c r="L16" s="23">
        <f t="shared" si="0"/>
        <v>0.6164035666079785</v>
      </c>
      <c r="M16" s="17"/>
      <c r="N16" s="17"/>
      <c r="O16" s="17"/>
      <c r="P16" s="17"/>
    </row>
    <row r="17" spans="1:16" ht="15.75" customHeight="1">
      <c r="A17" s="18">
        <v>5</v>
      </c>
      <c r="B17" s="19" t="s">
        <v>13</v>
      </c>
      <c r="C17" s="20">
        <v>196.86442000000002</v>
      </c>
      <c r="D17" s="20">
        <v>374.83479</v>
      </c>
      <c r="E17" s="21">
        <v>250.87292</v>
      </c>
      <c r="F17" s="20">
        <v>561.32845</v>
      </c>
      <c r="G17" s="20">
        <f t="shared" si="1"/>
        <v>274.19071</v>
      </c>
      <c r="H17" s="22">
        <f t="shared" si="2"/>
        <v>0.6170424127991896</v>
      </c>
      <c r="I17" s="22">
        <f t="shared" si="3"/>
        <v>0.7399421902094154</v>
      </c>
      <c r="J17" s="22">
        <f t="shared" si="4"/>
        <v>0.46364026007814546</v>
      </c>
      <c r="K17" s="22">
        <f t="shared" si="5"/>
        <v>0.7035879299394854</v>
      </c>
      <c r="L17" s="23">
        <f t="shared" si="0"/>
        <v>0.6068749543622501</v>
      </c>
      <c r="M17" s="17"/>
      <c r="N17" s="17"/>
      <c r="O17" s="17"/>
      <c r="P17" s="17"/>
    </row>
    <row r="18" spans="1:16" ht="15.75" customHeight="1">
      <c r="A18" s="18">
        <v>6</v>
      </c>
      <c r="B18" s="19" t="s">
        <v>14</v>
      </c>
      <c r="C18" s="20">
        <v>223.11730999999997</v>
      </c>
      <c r="D18" s="20">
        <v>412.98123</v>
      </c>
      <c r="E18" s="21">
        <v>383.23822999999993</v>
      </c>
      <c r="F18" s="20">
        <v>730.6964</v>
      </c>
      <c r="G18" s="20">
        <f t="shared" si="1"/>
        <v>339.7789233333333</v>
      </c>
      <c r="H18" s="22">
        <f t="shared" si="2"/>
        <v>0.6993282143094457</v>
      </c>
      <c r="I18" s="22">
        <f t="shared" si="3"/>
        <v>0.8152451266372002</v>
      </c>
      <c r="J18" s="22">
        <f t="shared" si="4"/>
        <v>0.7082656534993419</v>
      </c>
      <c r="K18" s="22">
        <f t="shared" si="5"/>
        <v>0.9158794062375322</v>
      </c>
      <c r="L18" s="23">
        <f t="shared" si="0"/>
        <v>0.7409463314819961</v>
      </c>
      <c r="M18" s="17"/>
      <c r="N18" s="17"/>
      <c r="O18" s="17"/>
      <c r="P18" s="17"/>
    </row>
    <row r="19" spans="1:16" ht="15.75" customHeight="1">
      <c r="A19" s="18">
        <v>7</v>
      </c>
      <c r="B19" s="19" t="s">
        <v>15</v>
      </c>
      <c r="C19" s="20">
        <v>316.88396</v>
      </c>
      <c r="D19" s="20">
        <v>450.82068</v>
      </c>
      <c r="E19" s="21">
        <v>478.45323</v>
      </c>
      <c r="F19" s="20">
        <v>915.7206</v>
      </c>
      <c r="G19" s="20">
        <f t="shared" si="1"/>
        <v>415.3859566666667</v>
      </c>
      <c r="H19" s="22">
        <f t="shared" si="2"/>
        <v>0.9932259128173687</v>
      </c>
      <c r="I19" s="22">
        <f t="shared" si="3"/>
        <v>0.8899420498051902</v>
      </c>
      <c r="J19" s="22">
        <f t="shared" si="4"/>
        <v>0.8842332603791145</v>
      </c>
      <c r="K19" s="22">
        <f t="shared" si="5"/>
        <v>1.1477949520587163</v>
      </c>
      <c r="L19" s="23">
        <f t="shared" si="0"/>
        <v>0.9224670743338912</v>
      </c>
      <c r="M19" s="17"/>
      <c r="N19" s="17"/>
      <c r="O19" s="17"/>
      <c r="P19" s="17"/>
    </row>
    <row r="20" spans="1:16" ht="15.75" customHeight="1">
      <c r="A20" s="18">
        <v>8</v>
      </c>
      <c r="B20" s="19" t="s">
        <v>16</v>
      </c>
      <c r="C20" s="20">
        <v>363.84514</v>
      </c>
      <c r="D20" s="20">
        <v>565.1013</v>
      </c>
      <c r="E20" s="21">
        <v>571.1283999999999</v>
      </c>
      <c r="F20" s="20">
        <v>1083.4451000000001</v>
      </c>
      <c r="G20" s="20">
        <f t="shared" si="1"/>
        <v>500.02494666666666</v>
      </c>
      <c r="H20" s="22">
        <f t="shared" si="2"/>
        <v>1.140418787055878</v>
      </c>
      <c r="I20" s="22">
        <f t="shared" si="3"/>
        <v>1.1155375775343264</v>
      </c>
      <c r="J20" s="22">
        <f t="shared" si="4"/>
        <v>1.0555069870196236</v>
      </c>
      <c r="K20" s="22">
        <f t="shared" si="5"/>
        <v>1.3580264729359057</v>
      </c>
      <c r="L20" s="23">
        <f t="shared" si="0"/>
        <v>1.1038211172032761</v>
      </c>
      <c r="M20" s="17"/>
      <c r="N20" s="17"/>
      <c r="O20" s="17"/>
      <c r="P20" s="17"/>
    </row>
    <row r="21" spans="1:16" ht="15.75" customHeight="1">
      <c r="A21" s="18">
        <v>9</v>
      </c>
      <c r="B21" s="19" t="s">
        <v>17</v>
      </c>
      <c r="C21" s="20">
        <v>358.23548999999997</v>
      </c>
      <c r="D21" s="20">
        <v>577.90416</v>
      </c>
      <c r="E21" s="21">
        <v>623.82276</v>
      </c>
      <c r="F21" s="20">
        <v>999.09555</v>
      </c>
      <c r="G21" s="20">
        <f t="shared" si="1"/>
        <v>519.98747</v>
      </c>
      <c r="H21" s="22">
        <f t="shared" si="2"/>
        <v>1.1228361686682637</v>
      </c>
      <c r="I21" s="22">
        <f t="shared" si="3"/>
        <v>1.1408110487330498</v>
      </c>
      <c r="J21" s="22">
        <f t="shared" si="4"/>
        <v>1.1528918573159133</v>
      </c>
      <c r="K21" s="22">
        <f t="shared" si="5"/>
        <v>1.2522999143126483</v>
      </c>
      <c r="L21" s="23">
        <f t="shared" si="0"/>
        <v>1.1388463582390755</v>
      </c>
      <c r="M21" s="17"/>
      <c r="N21" s="17"/>
      <c r="O21" s="17"/>
      <c r="P21" s="17"/>
    </row>
    <row r="22" spans="1:16" ht="15.75" customHeight="1">
      <c r="A22" s="18">
        <v>10</v>
      </c>
      <c r="B22" s="19" t="s">
        <v>18</v>
      </c>
      <c r="C22" s="20">
        <v>389.0891</v>
      </c>
      <c r="D22" s="20">
        <v>641.72861</v>
      </c>
      <c r="E22" s="21">
        <v>723.84627</v>
      </c>
      <c r="F22" s="20">
        <v>1036.95121</v>
      </c>
      <c r="G22" s="20">
        <f t="shared" si="1"/>
        <v>584.8879933333334</v>
      </c>
      <c r="H22" s="22">
        <f t="shared" si="2"/>
        <v>1.2195422466785268</v>
      </c>
      <c r="I22" s="22">
        <f t="shared" si="3"/>
        <v>1.2668036315504325</v>
      </c>
      <c r="J22" s="22">
        <f t="shared" si="4"/>
        <v>1.3377461101795902</v>
      </c>
      <c r="K22" s="22">
        <f t="shared" si="5"/>
        <v>1.2997494698373913</v>
      </c>
      <c r="L22" s="23">
        <f t="shared" si="0"/>
        <v>1.2746973294695165</v>
      </c>
      <c r="M22" s="17"/>
      <c r="N22" s="17"/>
      <c r="O22" s="17"/>
      <c r="P22" s="17"/>
    </row>
    <row r="23" spans="1:16" ht="15.75" customHeight="1">
      <c r="A23" s="18">
        <v>11</v>
      </c>
      <c r="B23" s="19" t="s">
        <v>19</v>
      </c>
      <c r="C23" s="20">
        <v>405.00691</v>
      </c>
      <c r="D23" s="20">
        <v>624.5106800000001</v>
      </c>
      <c r="E23" s="21">
        <v>722.4367</v>
      </c>
      <c r="F23" s="20"/>
      <c r="G23" s="20">
        <f t="shared" si="1"/>
        <v>583.9847633333334</v>
      </c>
      <c r="H23" s="22">
        <f t="shared" si="2"/>
        <v>1.2694342682478845</v>
      </c>
      <c r="I23" s="22">
        <f t="shared" si="3"/>
        <v>1.2328145964476016</v>
      </c>
      <c r="J23" s="22">
        <f t="shared" si="4"/>
        <v>1.3351410725318507</v>
      </c>
      <c r="K23" s="22">
        <f t="shared" si="5"/>
        <v>0</v>
      </c>
      <c r="L23" s="23">
        <f t="shared" si="0"/>
        <v>1.2791299790757789</v>
      </c>
      <c r="M23" s="17"/>
      <c r="N23" s="17"/>
      <c r="O23" s="17"/>
      <c r="P23" s="17"/>
    </row>
    <row r="24" spans="1:16" ht="15.75" customHeight="1">
      <c r="A24" s="24">
        <v>12</v>
      </c>
      <c r="B24" s="25" t="s">
        <v>20</v>
      </c>
      <c r="C24" s="26">
        <v>721.0585699999999</v>
      </c>
      <c r="D24" s="26">
        <v>955.98977</v>
      </c>
      <c r="E24" s="27">
        <v>1316.38472</v>
      </c>
      <c r="F24" s="26"/>
      <c r="G24" s="26">
        <f t="shared" si="1"/>
        <v>997.81102</v>
      </c>
      <c r="H24" s="28">
        <f t="shared" si="2"/>
        <v>2.2600514597931576</v>
      </c>
      <c r="I24" s="28">
        <f t="shared" si="3"/>
        <v>1.8871705164603194</v>
      </c>
      <c r="J24" s="28">
        <f t="shared" si="4"/>
        <v>2.4328211827075505</v>
      </c>
      <c r="K24" s="28">
        <f t="shared" si="5"/>
        <v>0</v>
      </c>
      <c r="L24" s="29">
        <f t="shared" si="0"/>
        <v>2.193347719653676</v>
      </c>
      <c r="M24" s="17"/>
      <c r="N24" s="17"/>
      <c r="O24" s="17"/>
      <c r="P24" s="17"/>
    </row>
    <row r="25" spans="1:12" ht="15.75" customHeight="1">
      <c r="A25" s="30" t="s">
        <v>21</v>
      </c>
      <c r="B25" s="31"/>
      <c r="C25" s="32">
        <f>CORREL(C13:C24,$L$13:$L$24)</f>
        <v>0.995541597048726</v>
      </c>
      <c r="D25" s="32">
        <f>CORREL(D13:D24,$L$13:$L$24)</f>
        <v>0.9941470324019952</v>
      </c>
      <c r="E25" s="32">
        <f>CORREL(E13:E24,$L$13:$L$24)</f>
        <v>0.9964157591313013</v>
      </c>
      <c r="F25" s="32">
        <f>CORREL(F13:F24,$L$13:$L$24)</f>
        <v>0.9509201974300242</v>
      </c>
      <c r="G25" s="32"/>
      <c r="H25" s="33"/>
      <c r="I25" s="34"/>
      <c r="J25" s="34"/>
      <c r="K25" s="34"/>
      <c r="L25" s="35"/>
    </row>
    <row r="26" spans="1:12" ht="15.75" customHeight="1">
      <c r="A26" s="30" t="s">
        <v>26</v>
      </c>
      <c r="B26" s="31"/>
      <c r="C26" s="32">
        <f>C25*C25</f>
        <v>0.991103071454328</v>
      </c>
      <c r="D26" s="32">
        <f>D25*D25</f>
        <v>0.9883283220336937</v>
      </c>
      <c r="E26" s="32">
        <f>E25*E25</f>
        <v>0.9928443650452075</v>
      </c>
      <c r="F26" s="32">
        <f>F25*F25</f>
        <v>0.9042492218803562</v>
      </c>
      <c r="G26" s="32"/>
      <c r="H26" s="33"/>
      <c r="I26" s="34"/>
      <c r="J26" s="34"/>
      <c r="K26" s="34"/>
      <c r="L26" s="35"/>
    </row>
    <row r="27" spans="1:12" ht="15.75" customHeight="1">
      <c r="A27" s="30" t="s">
        <v>27</v>
      </c>
      <c r="B27" s="31"/>
      <c r="C27" s="36">
        <f>C25*SQRT((COUNT(C13:C24)-2)/(1-C26))</f>
        <v>33.37638986489486</v>
      </c>
      <c r="D27" s="36">
        <f>D25*SQRT((COUNT(D13:D24)-2)/(1-D26))</f>
        <v>29.099395837463046</v>
      </c>
      <c r="E27" s="36">
        <f>E25*SQRT((COUNT(E13:E24)-2)/(1-E26))</f>
        <v>37.24916134703128</v>
      </c>
      <c r="F27" s="36">
        <f>F25*SQRT((COUNT(F13:F24)-2)/(1-F26))</f>
        <v>8.691963809220205</v>
      </c>
      <c r="G27" s="32"/>
      <c r="H27" s="33"/>
      <c r="I27" s="34"/>
      <c r="J27" s="34"/>
      <c r="K27" s="34"/>
      <c r="L27" s="35"/>
    </row>
    <row r="28" spans="1:12" ht="15.75" customHeight="1">
      <c r="A28" s="30" t="s">
        <v>28</v>
      </c>
      <c r="B28" s="31"/>
      <c r="C28" s="32">
        <v>2.228</v>
      </c>
      <c r="D28" s="32">
        <v>2.228</v>
      </c>
      <c r="E28" s="32">
        <v>2.228</v>
      </c>
      <c r="F28" s="32">
        <v>2.228</v>
      </c>
      <c r="G28" s="32"/>
      <c r="H28" s="33"/>
      <c r="I28" s="34"/>
      <c r="J28" s="34"/>
      <c r="K28" s="34"/>
      <c r="L28" s="35"/>
    </row>
    <row r="29" spans="1:8" ht="15.75" customHeight="1">
      <c r="A29" s="37" t="s">
        <v>22</v>
      </c>
      <c r="B29" s="37"/>
      <c r="C29" s="37"/>
      <c r="D29" s="37"/>
      <c r="E29" s="37"/>
      <c r="F29" s="37"/>
      <c r="G29" s="37"/>
      <c r="H29" s="37"/>
    </row>
    <row r="30" spans="1:8" ht="15.75" customHeight="1">
      <c r="A30" s="37"/>
      <c r="B30" s="37"/>
      <c r="G30" s="37"/>
      <c r="H30" s="37"/>
    </row>
    <row r="31" spans="1:8" ht="15.75" customHeight="1">
      <c r="A31" s="38" t="s">
        <v>23</v>
      </c>
      <c r="B31" s="37"/>
      <c r="C31" s="37"/>
      <c r="D31" s="37"/>
      <c r="E31" s="37"/>
      <c r="F31" s="37"/>
      <c r="G31" s="37"/>
      <c r="H31" s="37"/>
    </row>
    <row r="32" spans="1:8" ht="15.75" customHeight="1">
      <c r="A32" s="37"/>
      <c r="B32" s="37"/>
      <c r="C32" s="37"/>
      <c r="D32" s="37"/>
      <c r="E32" s="37"/>
      <c r="F32" s="37"/>
      <c r="G32" s="37"/>
      <c r="H32" s="37"/>
    </row>
    <row r="33" spans="1:8" ht="15.75" customHeight="1">
      <c r="A33" s="37"/>
      <c r="B33" s="37"/>
      <c r="C33" s="37"/>
      <c r="D33" s="37"/>
      <c r="E33" s="37"/>
      <c r="F33" s="37"/>
      <c r="G33" s="37"/>
      <c r="H33" s="37"/>
    </row>
    <row r="34" spans="1:8" ht="15.75" customHeight="1">
      <c r="A34" s="37"/>
      <c r="B34" s="37"/>
      <c r="C34" s="37"/>
      <c r="D34" s="37"/>
      <c r="E34" s="37"/>
      <c r="F34" s="37"/>
      <c r="G34" s="37"/>
      <c r="H34" s="37"/>
    </row>
    <row r="35" spans="1:8" ht="15.75" customHeight="1">
      <c r="A35" s="37"/>
      <c r="B35" s="37"/>
      <c r="C35" s="37"/>
      <c r="D35" s="37"/>
      <c r="E35" s="37"/>
      <c r="F35" s="37"/>
      <c r="G35" s="37"/>
      <c r="H35" s="37"/>
    </row>
    <row r="36" spans="1:8" ht="15.75" customHeight="1">
      <c r="A36" s="37"/>
      <c r="B36" s="37"/>
      <c r="C36" s="37"/>
      <c r="D36" s="37"/>
      <c r="E36" s="37"/>
      <c r="F36" s="37"/>
      <c r="G36" s="37"/>
      <c r="H36" s="37"/>
    </row>
    <row r="37" spans="1:8" ht="15.75" customHeight="1">
      <c r="A37" s="37"/>
      <c r="B37" s="37"/>
      <c r="C37" s="37"/>
      <c r="D37" s="37"/>
      <c r="E37" s="37"/>
      <c r="F37" s="37"/>
      <c r="G37" s="37"/>
      <c r="H37" s="37"/>
    </row>
    <row r="38" spans="1:8" ht="15.75" customHeight="1">
      <c r="A38" s="37"/>
      <c r="B38" s="37"/>
      <c r="C38" s="37"/>
      <c r="D38" s="37"/>
      <c r="E38" s="37"/>
      <c r="F38" s="37"/>
      <c r="G38" s="37"/>
      <c r="H38" s="37"/>
    </row>
    <row r="39" spans="1:8" ht="15.75" customHeight="1">
      <c r="A39" s="37"/>
      <c r="B39" s="37"/>
      <c r="C39" s="37"/>
      <c r="D39" s="37"/>
      <c r="E39" s="37"/>
      <c r="F39" s="37"/>
      <c r="G39" s="37"/>
      <c r="H39" s="37"/>
    </row>
    <row r="40" spans="1:8" ht="15.75" customHeight="1">
      <c r="A40" s="37"/>
      <c r="B40" s="37"/>
      <c r="C40" s="37"/>
      <c r="D40" s="37"/>
      <c r="E40" s="37"/>
      <c r="F40" s="37"/>
      <c r="G40" s="37"/>
      <c r="H40" s="37"/>
    </row>
    <row r="41" spans="1:8" ht="15.75" customHeight="1">
      <c r="A41" s="37"/>
      <c r="B41" s="37"/>
      <c r="C41" s="37"/>
      <c r="D41" s="37"/>
      <c r="E41" s="37"/>
      <c r="F41" s="37"/>
      <c r="G41" s="37"/>
      <c r="H41" s="37"/>
    </row>
    <row r="42" spans="1:8" ht="15.75" customHeight="1">
      <c r="A42" s="37"/>
      <c r="B42" s="37"/>
      <c r="C42" s="37"/>
      <c r="D42" s="37"/>
      <c r="E42" s="37"/>
      <c r="F42" s="37"/>
      <c r="G42" s="37"/>
      <c r="H42" s="37"/>
    </row>
    <row r="43" spans="1:8" ht="15.75" customHeight="1">
      <c r="A43" s="37"/>
      <c r="B43" s="37"/>
      <c r="C43" s="37"/>
      <c r="D43" s="37"/>
      <c r="E43" s="37"/>
      <c r="F43" s="37"/>
      <c r="G43" s="37"/>
      <c r="H43" s="37"/>
    </row>
    <row r="44" spans="1:8" ht="15.75" customHeight="1">
      <c r="A44" s="37"/>
      <c r="B44" s="37"/>
      <c r="C44" s="37"/>
      <c r="D44" s="37"/>
      <c r="E44" s="37"/>
      <c r="F44" s="37"/>
      <c r="G44" s="37"/>
      <c r="H44" s="37"/>
    </row>
    <row r="50" ht="15.75" customHeight="1">
      <c r="A50" s="1" t="s">
        <v>24</v>
      </c>
    </row>
  </sheetData>
  <sheetProtection/>
  <mergeCells count="8">
    <mergeCell ref="A26:B26"/>
    <mergeCell ref="A27:B27"/>
    <mergeCell ref="A28:B28"/>
    <mergeCell ref="H9:L9"/>
    <mergeCell ref="A9:A10"/>
    <mergeCell ref="B9:B10"/>
    <mergeCell ref="A25:B25"/>
    <mergeCell ref="C9:G9"/>
  </mergeCells>
  <printOptions/>
  <pageMargins left="0.75" right="0.75" top="1" bottom="1" header="0.5" footer="0.5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Salimov</dc:creator>
  <cp:keywords/>
  <dc:description/>
  <cp:lastModifiedBy>Пользователь Microsoft Office</cp:lastModifiedBy>
  <dcterms:created xsi:type="dcterms:W3CDTF">2009-01-08T17:17:55Z</dcterms:created>
  <dcterms:modified xsi:type="dcterms:W3CDTF">2016-08-24T14:37:58Z</dcterms:modified>
  <cp:category/>
  <cp:version/>
  <cp:contentType/>
  <cp:contentStatus/>
</cp:coreProperties>
</file>